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inttuKuusisto\Suomen Ratsastajainliitto ry\SportOffice - Tiedostot\Sarja- ja tähtikilpailut\Sarjakilpailut 2019\sarjakilpailupisteet\"/>
    </mc:Choice>
  </mc:AlternateContent>
  <xr:revisionPtr revIDLastSave="19" documentId="13_ncr:1_{B84E22F6-38AC-496C-B9F8-5BC129BC5939}" xr6:coauthVersionLast="41" xr6:coauthVersionMax="41" xr10:uidLastSave="{94BAF249-3077-4AB3-AF94-766A91BE1AE1}"/>
  <bookViews>
    <workbookView xWindow="3225" yWindow="795" windowWidth="17430" windowHeight="12540" tabRatio="813" xr2:uid="{00000000-000D-0000-FFFF-FFFF00000000}"/>
  </bookViews>
  <sheets>
    <sheet name="LähiTapiola GP" sheetId="1" r:id="rId1"/>
    <sheet name="LähiTapiola Future Challenge" sheetId="2" r:id="rId2"/>
    <sheet name="Noususarja" sheetId="13" r:id="rId3"/>
    <sheet name="Junioricup" sheetId="3" r:id="rId4"/>
    <sheet name="Mini GP" sheetId="4" r:id="rId5"/>
    <sheet name="Ponicup" sheetId="11" r:id="rId6"/>
    <sheet name="Pikkuponicup" sheetId="12" r:id="rId7"/>
    <sheet name="Amatöörisarja" sheetId="8" r:id="rId8"/>
    <sheet name="Noviisi" sheetId="14" r:id="rId9"/>
    <sheet name="Racing Trophy 5v" sheetId="17" r:id="rId10"/>
    <sheet name="Racing Trophy 5v finaali" sheetId="20" r:id="rId11"/>
    <sheet name="Racing Trophy 6v" sheetId="18" r:id="rId12"/>
    <sheet name="Racing Trophy 6v finaali" sheetId="19" r:id="rId13"/>
  </sheets>
  <definedNames>
    <definedName name="_xlnm._FilterDatabase" localSheetId="7" hidden="1">Amatöörisarja!$B$7:$AB$7</definedName>
    <definedName name="_xlnm._FilterDatabase" localSheetId="3" hidden="1">Junioricup!$B$9:$V$9</definedName>
    <definedName name="_xlnm._FilterDatabase" localSheetId="1" hidden="1">'LähiTapiola Future Challenge'!$B$7:$K$7</definedName>
    <definedName name="_xlnm._FilterDatabase" localSheetId="4" hidden="1">'Mini GP'!$B$7:$K$7</definedName>
    <definedName name="_xlnm._FilterDatabase" localSheetId="6" hidden="1">Pikkuponicup!$B$8:$U$8</definedName>
    <definedName name="_xlnm._FilterDatabase" localSheetId="5" hidden="1">Ponicup!$B$8:$U$8</definedName>
    <definedName name="_xlnm.Print_Area" localSheetId="3">Junioricup!$A$1:$V$85</definedName>
    <definedName name="_xlnm.Print_Area" localSheetId="1">'LähiTapiola Future Challenge'!$A$1:$K$30</definedName>
    <definedName name="_xlnm.Print_Area" localSheetId="0">'LähiTapiola GP'!$A$1:$L$34</definedName>
    <definedName name="_xlnm.Print_Area" localSheetId="4">'Mini GP'!$A$1:$L$23</definedName>
    <definedName name="_xlnm.Print_Area" localSheetId="6">Pikkuponicup!$B$1:$U$27</definedName>
    <definedName name="_xlnm.Print_Area" localSheetId="5">Ponicup!$B$1:$U$59</definedName>
    <definedName name="_xlnm.Print_Titles" localSheetId="3">Junioricup!$7:$9</definedName>
    <definedName name="_xlnm.Print_Titles" localSheetId="5">Ponicup!$6:$8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20" l="1"/>
  <c r="G15" i="20"/>
  <c r="G14" i="20"/>
  <c r="G13" i="20"/>
  <c r="G12" i="20"/>
  <c r="G9" i="20"/>
  <c r="G8" i="20"/>
  <c r="G11" i="20"/>
  <c r="G10" i="20"/>
  <c r="G7" i="20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AD141" i="8" l="1"/>
  <c r="AD142" i="8"/>
  <c r="AD143" i="8"/>
  <c r="AD144" i="8"/>
  <c r="AD145" i="8"/>
  <c r="AB145" i="8"/>
  <c r="AB60" i="8"/>
  <c r="AB123" i="8"/>
  <c r="AB143" i="8"/>
  <c r="AB144" i="8"/>
  <c r="N49" i="1" l="1"/>
  <c r="O49" i="1" s="1"/>
  <c r="N48" i="1"/>
  <c r="O48" i="1" s="1"/>
  <c r="L36" i="1"/>
  <c r="L39" i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L22" i="1"/>
  <c r="L29" i="1"/>
  <c r="L32" i="1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9" i="12"/>
  <c r="AC11" i="18" l="1"/>
  <c r="AC12" i="18"/>
  <c r="AC13" i="18"/>
  <c r="AC17" i="18"/>
  <c r="AC18" i="18"/>
  <c r="AC20" i="18"/>
  <c r="AC28" i="18"/>
  <c r="AC25" i="18"/>
  <c r="AC14" i="18"/>
  <c r="AC21" i="18"/>
  <c r="AC22" i="18"/>
  <c r="AC26" i="18"/>
  <c r="AC15" i="18"/>
  <c r="AC32" i="18"/>
  <c r="AC27" i="18"/>
  <c r="AC16" i="18"/>
  <c r="AC31" i="18"/>
  <c r="AC33" i="18"/>
  <c r="AC19" i="18"/>
  <c r="AC23" i="18"/>
  <c r="AC34" i="18"/>
  <c r="AC29" i="18"/>
  <c r="AC24" i="18"/>
  <c r="AC35" i="18"/>
  <c r="AC30" i="18"/>
  <c r="AC36" i="18"/>
  <c r="AC37" i="18"/>
  <c r="AC38" i="18"/>
  <c r="AC39" i="18"/>
  <c r="AC40" i="18"/>
  <c r="AC41" i="18"/>
  <c r="AE11" i="18"/>
  <c r="AF11" i="18" s="1"/>
  <c r="AE12" i="18"/>
  <c r="AF12" i="18" s="1"/>
  <c r="AE13" i="18"/>
  <c r="AF13" i="18" s="1"/>
  <c r="AE14" i="18"/>
  <c r="AF14" i="18" s="1"/>
  <c r="AE15" i="18"/>
  <c r="AF15" i="18" s="1"/>
  <c r="AE16" i="18"/>
  <c r="AF16" i="18" s="1"/>
  <c r="AE17" i="18"/>
  <c r="AF17" i="18" s="1"/>
  <c r="AE18" i="18"/>
  <c r="AF18" i="18" s="1"/>
  <c r="AE19" i="18"/>
  <c r="AF19" i="18" s="1"/>
  <c r="AE20" i="18"/>
  <c r="AF20" i="18" s="1"/>
  <c r="AE21" i="18"/>
  <c r="AF21" i="18" s="1"/>
  <c r="AE22" i="18"/>
  <c r="AF22" i="18" s="1"/>
  <c r="AE23" i="18"/>
  <c r="AF23" i="18" s="1"/>
  <c r="AE24" i="18"/>
  <c r="AF24" i="18" s="1"/>
  <c r="AE25" i="18"/>
  <c r="AF25" i="18" s="1"/>
  <c r="AE26" i="18"/>
  <c r="AF26" i="18" s="1"/>
  <c r="AE27" i="18"/>
  <c r="AF27" i="18" s="1"/>
  <c r="AE28" i="18"/>
  <c r="AF28" i="18" s="1"/>
  <c r="AE29" i="18"/>
  <c r="AF29" i="18" s="1"/>
  <c r="AE30" i="18"/>
  <c r="AF30" i="18" s="1"/>
  <c r="AE31" i="18"/>
  <c r="AF31" i="18" s="1"/>
  <c r="AE32" i="18"/>
  <c r="AF32" i="18" s="1"/>
  <c r="AE33" i="18"/>
  <c r="AF33" i="18" s="1"/>
  <c r="AE34" i="18"/>
  <c r="AF34" i="18" s="1"/>
  <c r="AE35" i="18"/>
  <c r="AF35" i="18" s="1"/>
  <c r="AE36" i="18"/>
  <c r="AF36" i="18" s="1"/>
  <c r="AE37" i="18"/>
  <c r="AF37" i="18" s="1"/>
  <c r="AE38" i="18"/>
  <c r="AF38" i="18" s="1"/>
  <c r="AE39" i="18"/>
  <c r="AF39" i="18" s="1"/>
  <c r="AE40" i="18"/>
  <c r="AF40" i="18" s="1"/>
  <c r="AE41" i="18"/>
  <c r="AF41" i="18" s="1"/>
  <c r="AE10" i="18"/>
  <c r="AF10" i="18" s="1"/>
  <c r="AD9" i="17"/>
  <c r="AE9" i="17" s="1"/>
  <c r="AD10" i="17"/>
  <c r="AE10" i="17" s="1"/>
  <c r="AD11" i="17"/>
  <c r="AE11" i="17" s="1"/>
  <c r="AD12" i="17"/>
  <c r="AE12" i="17" s="1"/>
  <c r="AD13" i="17"/>
  <c r="AE13" i="17" s="1"/>
  <c r="AD14" i="17"/>
  <c r="AD15" i="17"/>
  <c r="AE15" i="17" s="1"/>
  <c r="AD16" i="17"/>
  <c r="AE16" i="17" s="1"/>
  <c r="AD17" i="17"/>
  <c r="AE17" i="17" s="1"/>
  <c r="AD18" i="17"/>
  <c r="AE18" i="17" s="1"/>
  <c r="AD19" i="17"/>
  <c r="AE19" i="17" s="1"/>
  <c r="AD20" i="17"/>
  <c r="AE20" i="17" s="1"/>
  <c r="AD21" i="17"/>
  <c r="AE21" i="17" s="1"/>
  <c r="AD22" i="17"/>
  <c r="AD23" i="17"/>
  <c r="AE23" i="17" s="1"/>
  <c r="AD24" i="17"/>
  <c r="AE24" i="17" s="1"/>
  <c r="AD25" i="17"/>
  <c r="AE25" i="17" s="1"/>
  <c r="AD26" i="17"/>
  <c r="AE26" i="17" s="1"/>
  <c r="AD27" i="17"/>
  <c r="AE27" i="17" s="1"/>
  <c r="AD28" i="17"/>
  <c r="AE28" i="17" s="1"/>
  <c r="AD29" i="17"/>
  <c r="AE29" i="17" s="1"/>
  <c r="AD30" i="17"/>
  <c r="AD31" i="17"/>
  <c r="AE31" i="17" s="1"/>
  <c r="AD32" i="17"/>
  <c r="AE32" i="17" s="1"/>
  <c r="AD33" i="17"/>
  <c r="AE33" i="17" s="1"/>
  <c r="AD34" i="17"/>
  <c r="AE34" i="17" s="1"/>
  <c r="AD35" i="17"/>
  <c r="AE35" i="17" s="1"/>
  <c r="AD36" i="17"/>
  <c r="AE36" i="17" s="1"/>
  <c r="AD37" i="17"/>
  <c r="AD8" i="17"/>
  <c r="AE8" i="17" s="1"/>
  <c r="AC10" i="18"/>
  <c r="A10" i="18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E37" i="17"/>
  <c r="AB37" i="17"/>
  <c r="AB36" i="17"/>
  <c r="AB35" i="17"/>
  <c r="AB34" i="17"/>
  <c r="AB26" i="17"/>
  <c r="AB25" i="17"/>
  <c r="AB29" i="17"/>
  <c r="AE30" i="17"/>
  <c r="AB19" i="17"/>
  <c r="AB33" i="17"/>
  <c r="AB28" i="17"/>
  <c r="AB24" i="17"/>
  <c r="AB27" i="17"/>
  <c r="AB18" i="17"/>
  <c r="AB23" i="17"/>
  <c r="AB16" i="17"/>
  <c r="AE22" i="17"/>
  <c r="AB14" i="17"/>
  <c r="AB10" i="17"/>
  <c r="AB15" i="17"/>
  <c r="AB11" i="17"/>
  <c r="AB22" i="17"/>
  <c r="AB21" i="17"/>
  <c r="AB32" i="17"/>
  <c r="AB17" i="17"/>
  <c r="AE14" i="17"/>
  <c r="AB9" i="17"/>
  <c r="AB12" i="17"/>
  <c r="AB31" i="17"/>
  <c r="AB20" i="17"/>
  <c r="AB30" i="17"/>
  <c r="AB13" i="17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B8" i="17"/>
  <c r="O46" i="13" l="1"/>
  <c r="O47" i="13"/>
  <c r="N41" i="13"/>
  <c r="O41" i="13" s="1"/>
  <c r="N42" i="13"/>
  <c r="O42" i="13" s="1"/>
  <c r="N43" i="13"/>
  <c r="O43" i="13" s="1"/>
  <c r="N44" i="13"/>
  <c r="O44" i="13" s="1"/>
  <c r="N45" i="13"/>
  <c r="O45" i="13" s="1"/>
  <c r="N46" i="13"/>
  <c r="N47" i="13"/>
  <c r="L33" i="13"/>
  <c r="L34" i="13"/>
  <c r="L23" i="13"/>
  <c r="L44" i="13"/>
  <c r="L45" i="13"/>
  <c r="L46" i="13"/>
  <c r="L47" i="13"/>
  <c r="K11" i="4"/>
  <c r="K10" i="4"/>
  <c r="K9" i="4"/>
  <c r="K17" i="4"/>
  <c r="K18" i="4"/>
  <c r="K8" i="4"/>
  <c r="K15" i="4"/>
  <c r="K14" i="4"/>
  <c r="K20" i="4"/>
  <c r="K16" i="4"/>
  <c r="K19" i="4"/>
  <c r="K24" i="4"/>
  <c r="K27" i="4"/>
  <c r="K12" i="4"/>
  <c r="M10" i="4" l="1"/>
  <c r="M8" i="4"/>
  <c r="M13" i="4"/>
  <c r="M11" i="4"/>
  <c r="M14" i="4"/>
  <c r="M15" i="4"/>
  <c r="M16" i="4"/>
  <c r="N15" i="4" s="1"/>
  <c r="M12" i="4"/>
  <c r="N16" i="4" s="1"/>
  <c r="M17" i="4"/>
  <c r="N17" i="4" s="1"/>
  <c r="M18" i="4"/>
  <c r="N18" i="4" s="1"/>
  <c r="M19" i="4"/>
  <c r="N19" i="4" s="1"/>
  <c r="M20" i="4"/>
  <c r="N20" i="4" s="1"/>
  <c r="M21" i="4"/>
  <c r="N21" i="4" s="1"/>
  <c r="M22" i="4"/>
  <c r="N22" i="4" s="1"/>
  <c r="M23" i="4"/>
  <c r="N23" i="4" s="1"/>
  <c r="M24" i="4"/>
  <c r="N24" i="4" s="1"/>
  <c r="M25" i="4"/>
  <c r="N25" i="4" s="1"/>
  <c r="M26" i="4"/>
  <c r="N26" i="4" s="1"/>
  <c r="N10" i="4"/>
  <c r="N13" i="4"/>
  <c r="K13" i="4"/>
  <c r="K21" i="4"/>
  <c r="K23" i="4"/>
  <c r="K26" i="4"/>
  <c r="K22" i="4"/>
  <c r="K25" i="4"/>
  <c r="N39" i="1"/>
  <c r="O39" i="1" s="1"/>
  <c r="L24" i="1"/>
  <c r="L18" i="1"/>
  <c r="L27" i="1"/>
  <c r="L28" i="1"/>
  <c r="L30" i="1"/>
  <c r="L25" i="1"/>
  <c r="N12" i="4" l="1"/>
  <c r="N11" i="4"/>
  <c r="N14" i="4"/>
  <c r="L8" i="1"/>
  <c r="L16" i="13"/>
  <c r="K10" i="2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8" i="13"/>
  <c r="L14" i="13"/>
  <c r="L25" i="13"/>
  <c r="L12" i="13"/>
  <c r="L8" i="13"/>
  <c r="L30" i="13"/>
  <c r="L11" i="13"/>
  <c r="L24" i="13"/>
  <c r="L13" i="13"/>
  <c r="L35" i="13"/>
  <c r="L31" i="13"/>
  <c r="L26" i="13"/>
  <c r="L9" i="13"/>
  <c r="L21" i="13"/>
  <c r="L10" i="13"/>
  <c r="L41" i="13"/>
  <c r="L42" i="13"/>
  <c r="L43" i="13"/>
  <c r="L15" i="13"/>
  <c r="L18" i="13"/>
  <c r="L32" i="13"/>
  <c r="L20" i="13"/>
  <c r="L37" i="13"/>
  <c r="L39" i="13"/>
  <c r="L22" i="13"/>
  <c r="L28" i="13"/>
  <c r="L19" i="13"/>
  <c r="L36" i="13"/>
  <c r="L17" i="13"/>
  <c r="L38" i="13"/>
  <c r="L40" i="13"/>
  <c r="L27" i="13"/>
  <c r="L29" i="13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8" i="1"/>
  <c r="L13" i="1"/>
  <c r="L14" i="1"/>
  <c r="L15" i="1"/>
  <c r="L12" i="1"/>
  <c r="L16" i="1"/>
  <c r="L9" i="1"/>
  <c r="L11" i="1"/>
  <c r="L33" i="1"/>
  <c r="L34" i="1"/>
  <c r="L38" i="1"/>
  <c r="L26" i="1"/>
  <c r="L40" i="1"/>
  <c r="L21" i="1"/>
  <c r="L19" i="1"/>
  <c r="L44" i="1"/>
  <c r="L45" i="1"/>
  <c r="L35" i="1"/>
  <c r="L31" i="1"/>
  <c r="L47" i="1"/>
  <c r="L23" i="1"/>
  <c r="L20" i="1"/>
  <c r="L10" i="1"/>
  <c r="L37" i="1"/>
  <c r="L17" i="1"/>
  <c r="L41" i="1"/>
  <c r="L42" i="1"/>
  <c r="L43" i="1"/>
  <c r="L46" i="1"/>
  <c r="L48" i="1"/>
  <c r="L49" i="1"/>
  <c r="AB10" i="8" l="1"/>
  <c r="AB74" i="8"/>
  <c r="AB78" i="8"/>
  <c r="AB63" i="8"/>
  <c r="AB90" i="8"/>
  <c r="AB105" i="8"/>
  <c r="AB55" i="8"/>
  <c r="AB61" i="8"/>
  <c r="AB16" i="8"/>
  <c r="AB44" i="8"/>
  <c r="AB122" i="8"/>
  <c r="AB127" i="8"/>
  <c r="AB128" i="8"/>
  <c r="AB133" i="8"/>
  <c r="AB107" i="8"/>
  <c r="AB12" i="8"/>
  <c r="AB101" i="8"/>
  <c r="AB11" i="8"/>
  <c r="AB119" i="8"/>
  <c r="AB8" i="8"/>
  <c r="AB53" i="8"/>
  <c r="AB15" i="8"/>
  <c r="AB91" i="8"/>
  <c r="AB104" i="8"/>
  <c r="AB20" i="8"/>
  <c r="AB118" i="8"/>
  <c r="AB17" i="8"/>
  <c r="AB29" i="8"/>
  <c r="AB132" i="8"/>
  <c r="AB50" i="8"/>
  <c r="AB64" i="8"/>
  <c r="AB73" i="8"/>
  <c r="AB83" i="8"/>
  <c r="AB30" i="8"/>
  <c r="AB88" i="8"/>
  <c r="AB28" i="8"/>
  <c r="AB106" i="8"/>
  <c r="AB45" i="8"/>
  <c r="AB23" i="8"/>
  <c r="AB120" i="8"/>
  <c r="AB67" i="8"/>
  <c r="AB126" i="8"/>
  <c r="AB94" i="8"/>
  <c r="AB108" i="8"/>
  <c r="AB102" i="8"/>
  <c r="AB142" i="8"/>
  <c r="AB58" i="8"/>
  <c r="AB13" i="8"/>
  <c r="AB38" i="8"/>
  <c r="AB43" i="8"/>
  <c r="AB116" i="8"/>
  <c r="AB19" i="8"/>
  <c r="AB56" i="8"/>
  <c r="AB136" i="8"/>
  <c r="AB137" i="8"/>
  <c r="AB139" i="8"/>
  <c r="AB22" i="8"/>
  <c r="AB70" i="8"/>
  <c r="AB87" i="8"/>
  <c r="AB89" i="8"/>
  <c r="AB47" i="8"/>
  <c r="AB42" i="8"/>
  <c r="AB112" i="8"/>
  <c r="AB62" i="8"/>
  <c r="AB140" i="8"/>
  <c r="AB138" i="8"/>
  <c r="AB81" i="8"/>
  <c r="AB32" i="8"/>
  <c r="AB49" i="8"/>
  <c r="AB25" i="8"/>
  <c r="AB121" i="8"/>
  <c r="AB129" i="8"/>
  <c r="AB52" i="8"/>
  <c r="AB130" i="8"/>
  <c r="AB33" i="8"/>
  <c r="AB110" i="8"/>
  <c r="AB95" i="8"/>
  <c r="AB26" i="8"/>
  <c r="AB79" i="8"/>
  <c r="AB82" i="8"/>
  <c r="AB93" i="8"/>
  <c r="AB36" i="8"/>
  <c r="AB98" i="8"/>
  <c r="AB125" i="8"/>
  <c r="AB131" i="8"/>
  <c r="AB96" i="8"/>
  <c r="AB113" i="8"/>
  <c r="AB9" i="8"/>
  <c r="AB71" i="8"/>
  <c r="AB77" i="8"/>
  <c r="AB35" i="8"/>
  <c r="AB66" i="8"/>
  <c r="AB18" i="8"/>
  <c r="AB41" i="8"/>
  <c r="AB135" i="8"/>
  <c r="AB59" i="8"/>
  <c r="AB65" i="8"/>
  <c r="AB39" i="8"/>
  <c r="AB80" i="8"/>
  <c r="AB31" i="8"/>
  <c r="AB69" i="8"/>
  <c r="AB48" i="8"/>
  <c r="AB37" i="8"/>
  <c r="AB114" i="8"/>
  <c r="AB27" i="8"/>
  <c r="AB54" i="8"/>
  <c r="AB40" i="8"/>
  <c r="AB111" i="8"/>
  <c r="AB51" i="8"/>
  <c r="AB46" i="8"/>
  <c r="AB103" i="8"/>
  <c r="AB21" i="8"/>
  <c r="AB99" i="8"/>
  <c r="AB134" i="8"/>
  <c r="AB34" i="8"/>
  <c r="AB75" i="8"/>
  <c r="AB86" i="8"/>
  <c r="AB92" i="8"/>
  <c r="AB109" i="8"/>
  <c r="AB24" i="8"/>
  <c r="AB117" i="8"/>
  <c r="AB68" i="8"/>
  <c r="AB124" i="8"/>
  <c r="AB141" i="8"/>
  <c r="AB72" i="8"/>
  <c r="AB85" i="8"/>
  <c r="AB100" i="8"/>
  <c r="AB97" i="8"/>
  <c r="AB57" i="8"/>
  <c r="AB76" i="8"/>
  <c r="AB84" i="8"/>
  <c r="AB115" i="8"/>
  <c r="AB14" i="8"/>
  <c r="AD9" i="8" l="1"/>
  <c r="AE9" i="8" s="1"/>
  <c r="AD10" i="8"/>
  <c r="AE10" i="8" s="1"/>
  <c r="AD11" i="8"/>
  <c r="AE11" i="8" s="1"/>
  <c r="AD12" i="8"/>
  <c r="AE12" i="8" s="1"/>
  <c r="AD13" i="8"/>
  <c r="AE13" i="8" s="1"/>
  <c r="AD14" i="8"/>
  <c r="AE14" i="8" s="1"/>
  <c r="AD15" i="8"/>
  <c r="AE15" i="8" s="1"/>
  <c r="AD16" i="8"/>
  <c r="AE16" i="8" s="1"/>
  <c r="AD17" i="8"/>
  <c r="AE17" i="8" s="1"/>
  <c r="AD18" i="8"/>
  <c r="AE18" i="8" s="1"/>
  <c r="AD19" i="8"/>
  <c r="AE19" i="8" s="1"/>
  <c r="AD20" i="8"/>
  <c r="AE20" i="8" s="1"/>
  <c r="AD21" i="8"/>
  <c r="AE21" i="8" s="1"/>
  <c r="AD22" i="8"/>
  <c r="AE22" i="8" s="1"/>
  <c r="AD23" i="8"/>
  <c r="AE23" i="8" s="1"/>
  <c r="AD24" i="8"/>
  <c r="AE24" i="8" s="1"/>
  <c r="AD25" i="8"/>
  <c r="AE25" i="8" s="1"/>
  <c r="AD26" i="8"/>
  <c r="AE26" i="8" s="1"/>
  <c r="AD27" i="8"/>
  <c r="AE27" i="8" s="1"/>
  <c r="AD28" i="8"/>
  <c r="AE28" i="8" s="1"/>
  <c r="AD29" i="8"/>
  <c r="AE29" i="8" s="1"/>
  <c r="AD30" i="8"/>
  <c r="AE30" i="8" s="1"/>
  <c r="AD31" i="8"/>
  <c r="AE31" i="8" s="1"/>
  <c r="AD32" i="8"/>
  <c r="AE32" i="8" s="1"/>
  <c r="AD33" i="8"/>
  <c r="AE33" i="8" s="1"/>
  <c r="AD34" i="8"/>
  <c r="AE34" i="8" s="1"/>
  <c r="AD35" i="8"/>
  <c r="AE35" i="8" s="1"/>
  <c r="AD36" i="8"/>
  <c r="AE36" i="8" s="1"/>
  <c r="AD37" i="8"/>
  <c r="AE37" i="8" s="1"/>
  <c r="AD38" i="8"/>
  <c r="AE38" i="8" s="1"/>
  <c r="AD39" i="8"/>
  <c r="AE39" i="8" s="1"/>
  <c r="AD40" i="8"/>
  <c r="AE40" i="8" s="1"/>
  <c r="AD41" i="8"/>
  <c r="AE41" i="8" s="1"/>
  <c r="AD42" i="8"/>
  <c r="AE42" i="8" s="1"/>
  <c r="AD43" i="8"/>
  <c r="AE43" i="8" s="1"/>
  <c r="AD44" i="8"/>
  <c r="AE44" i="8" s="1"/>
  <c r="AD45" i="8"/>
  <c r="AE45" i="8" s="1"/>
  <c r="AD46" i="8"/>
  <c r="AE46" i="8" s="1"/>
  <c r="AD47" i="8"/>
  <c r="AE47" i="8" s="1"/>
  <c r="AD48" i="8"/>
  <c r="AE48" i="8" s="1"/>
  <c r="AD49" i="8"/>
  <c r="AE49" i="8" s="1"/>
  <c r="AD50" i="8"/>
  <c r="AE50" i="8" s="1"/>
  <c r="AD51" i="8"/>
  <c r="AE51" i="8" s="1"/>
  <c r="AD52" i="8"/>
  <c r="AE52" i="8" s="1"/>
  <c r="AD53" i="8"/>
  <c r="AE53" i="8" s="1"/>
  <c r="AD54" i="8"/>
  <c r="AE54" i="8" s="1"/>
  <c r="AD55" i="8"/>
  <c r="AE55" i="8" s="1"/>
  <c r="AD56" i="8"/>
  <c r="AE56" i="8" s="1"/>
  <c r="AD57" i="8"/>
  <c r="AE57" i="8" s="1"/>
  <c r="AD58" i="8"/>
  <c r="AE58" i="8" s="1"/>
  <c r="AD59" i="8"/>
  <c r="AE59" i="8" s="1"/>
  <c r="AD60" i="8"/>
  <c r="AE60" i="8" s="1"/>
  <c r="AD61" i="8"/>
  <c r="AE61" i="8" s="1"/>
  <c r="AD62" i="8"/>
  <c r="AE62" i="8" s="1"/>
  <c r="AD63" i="8"/>
  <c r="AE63" i="8" s="1"/>
  <c r="AD64" i="8"/>
  <c r="AE64" i="8" s="1"/>
  <c r="AD65" i="8"/>
  <c r="AE65" i="8" s="1"/>
  <c r="AD66" i="8"/>
  <c r="AE66" i="8" s="1"/>
  <c r="AD67" i="8"/>
  <c r="AE67" i="8" s="1"/>
  <c r="AD68" i="8"/>
  <c r="AE68" i="8" s="1"/>
  <c r="AD69" i="8"/>
  <c r="AE69" i="8" s="1"/>
  <c r="AD70" i="8"/>
  <c r="AE70" i="8" s="1"/>
  <c r="AD71" i="8"/>
  <c r="AE71" i="8" s="1"/>
  <c r="AD72" i="8"/>
  <c r="AE72" i="8" s="1"/>
  <c r="AD73" i="8"/>
  <c r="AE73" i="8" s="1"/>
  <c r="AD74" i="8"/>
  <c r="AE74" i="8" s="1"/>
  <c r="AD75" i="8"/>
  <c r="AE75" i="8" s="1"/>
  <c r="AD76" i="8"/>
  <c r="AE76" i="8" s="1"/>
  <c r="AD77" i="8"/>
  <c r="AE77" i="8" s="1"/>
  <c r="AD78" i="8"/>
  <c r="AE78" i="8" s="1"/>
  <c r="AD79" i="8"/>
  <c r="AE79" i="8" s="1"/>
  <c r="AD80" i="8"/>
  <c r="AE80" i="8" s="1"/>
  <c r="AD81" i="8"/>
  <c r="AE81" i="8" s="1"/>
  <c r="AD82" i="8"/>
  <c r="AE82" i="8" s="1"/>
  <c r="AD83" i="8"/>
  <c r="AE83" i="8" s="1"/>
  <c r="AD84" i="8"/>
  <c r="AE84" i="8" s="1"/>
  <c r="AD85" i="8"/>
  <c r="AE85" i="8" s="1"/>
  <c r="AD86" i="8"/>
  <c r="AE86" i="8" s="1"/>
  <c r="AD87" i="8"/>
  <c r="AE87" i="8" s="1"/>
  <c r="AD88" i="8"/>
  <c r="AE88" i="8" s="1"/>
  <c r="AD89" i="8"/>
  <c r="AE89" i="8" s="1"/>
  <c r="AD90" i="8"/>
  <c r="AE90" i="8" s="1"/>
  <c r="AD91" i="8"/>
  <c r="AE91" i="8" s="1"/>
  <c r="AD92" i="8"/>
  <c r="AE92" i="8" s="1"/>
  <c r="AD93" i="8"/>
  <c r="AE93" i="8" s="1"/>
  <c r="AD94" i="8"/>
  <c r="AE94" i="8" s="1"/>
  <c r="AD95" i="8"/>
  <c r="AE95" i="8" s="1"/>
  <c r="AD96" i="8"/>
  <c r="AE96" i="8" s="1"/>
  <c r="AD97" i="8"/>
  <c r="AE97" i="8" s="1"/>
  <c r="AD98" i="8"/>
  <c r="AE98" i="8" s="1"/>
  <c r="AD99" i="8"/>
  <c r="AE99" i="8" s="1"/>
  <c r="AD100" i="8"/>
  <c r="AE100" i="8" s="1"/>
  <c r="AD101" i="8"/>
  <c r="AE101" i="8" s="1"/>
  <c r="AD102" i="8"/>
  <c r="AE102" i="8" s="1"/>
  <c r="AD103" i="8"/>
  <c r="AE103" i="8" s="1"/>
  <c r="AD104" i="8"/>
  <c r="AE104" i="8" s="1"/>
  <c r="AD105" i="8"/>
  <c r="AE105" i="8" s="1"/>
  <c r="AD106" i="8"/>
  <c r="AE106" i="8" s="1"/>
  <c r="AD107" i="8"/>
  <c r="AE107" i="8" s="1"/>
  <c r="AD108" i="8"/>
  <c r="AE108" i="8" s="1"/>
  <c r="AD109" i="8"/>
  <c r="AE109" i="8" s="1"/>
  <c r="AD110" i="8"/>
  <c r="AE110" i="8" s="1"/>
  <c r="AD111" i="8"/>
  <c r="AE111" i="8" s="1"/>
  <c r="AD112" i="8"/>
  <c r="AE112" i="8" s="1"/>
  <c r="AD113" i="8"/>
  <c r="AE113" i="8" s="1"/>
  <c r="AD114" i="8"/>
  <c r="AE114" i="8" s="1"/>
  <c r="AD115" i="8"/>
  <c r="AE115" i="8" s="1"/>
  <c r="AD116" i="8"/>
  <c r="AE116" i="8" s="1"/>
  <c r="AD117" i="8"/>
  <c r="AE117" i="8" s="1"/>
  <c r="AD118" i="8"/>
  <c r="AE118" i="8" s="1"/>
  <c r="AD119" i="8"/>
  <c r="AE119" i="8" s="1"/>
  <c r="AD120" i="8"/>
  <c r="AE120" i="8" s="1"/>
  <c r="AD121" i="8"/>
  <c r="AE121" i="8" s="1"/>
  <c r="AD122" i="8"/>
  <c r="AE122" i="8" s="1"/>
  <c r="AD123" i="8"/>
  <c r="AE123" i="8" s="1"/>
  <c r="AD124" i="8"/>
  <c r="AE124" i="8" s="1"/>
  <c r="AD125" i="8"/>
  <c r="AE125" i="8" s="1"/>
  <c r="AD126" i="8"/>
  <c r="AE126" i="8" s="1"/>
  <c r="AD127" i="8"/>
  <c r="AE127" i="8" s="1"/>
  <c r="AD128" i="8"/>
  <c r="AE128" i="8" s="1"/>
  <c r="AD129" i="8"/>
  <c r="AE129" i="8" s="1"/>
  <c r="AD130" i="8"/>
  <c r="AE130" i="8" s="1"/>
  <c r="AD131" i="8"/>
  <c r="AD132" i="8"/>
  <c r="AD133" i="8"/>
  <c r="AD134" i="8"/>
  <c r="AD135" i="8"/>
  <c r="AD136" i="8"/>
  <c r="AD137" i="8"/>
  <c r="AD138" i="8"/>
  <c r="AD139" i="8"/>
  <c r="AD140" i="8"/>
  <c r="AD8" i="8"/>
  <c r="AE8" i="8" s="1"/>
  <c r="M27" i="4" l="1"/>
  <c r="N27" i="4" s="1"/>
  <c r="M9" i="4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N8" i="4" l="1"/>
  <c r="N9" i="4"/>
  <c r="X114" i="3"/>
  <c r="Y114" i="3" s="1"/>
  <c r="V83" i="3"/>
  <c r="X110" i="3"/>
  <c r="Y110" i="3" s="1"/>
  <c r="X111" i="3"/>
  <c r="Y111" i="3" s="1"/>
  <c r="X112" i="3"/>
  <c r="Y112" i="3" s="1"/>
  <c r="X113" i="3"/>
  <c r="Y113" i="3" s="1"/>
  <c r="V93" i="3"/>
  <c r="V15" i="3"/>
  <c r="V59" i="3"/>
  <c r="V51" i="3"/>
  <c r="X107" i="3" l="1"/>
  <c r="Y107" i="3" s="1"/>
  <c r="X108" i="3"/>
  <c r="Y108" i="3" s="1"/>
  <c r="X109" i="3"/>
  <c r="Y109" i="3" s="1"/>
  <c r="V33" i="3"/>
  <c r="V37" i="3"/>
  <c r="V67" i="3"/>
  <c r="V27" i="3"/>
  <c r="U18" i="11"/>
  <c r="W80" i="11"/>
  <c r="X80" i="11" s="1"/>
  <c r="V100" i="3" l="1"/>
  <c r="V78" i="3"/>
  <c r="X104" i="3"/>
  <c r="Y104" i="3" s="1"/>
  <c r="X105" i="3"/>
  <c r="Y105" i="3" s="1"/>
  <c r="X106" i="3"/>
  <c r="Y106" i="3" s="1"/>
  <c r="V64" i="3"/>
  <c r="X103" i="3"/>
  <c r="Y103" i="3" s="1"/>
  <c r="X98" i="3" l="1"/>
  <c r="Y98" i="3" s="1"/>
  <c r="X99" i="3"/>
  <c r="Y99" i="3" s="1"/>
  <c r="X100" i="3"/>
  <c r="Y100" i="3" s="1"/>
  <c r="X101" i="3"/>
  <c r="Y101" i="3" s="1"/>
  <c r="X102" i="3"/>
  <c r="Y102" i="3" s="1"/>
  <c r="V57" i="3"/>
  <c r="V95" i="3"/>
  <c r="V74" i="3"/>
  <c r="V35" i="3"/>
  <c r="V97" i="3"/>
  <c r="V102" i="3"/>
  <c r="X97" i="3"/>
  <c r="Y97" i="3" s="1"/>
  <c r="V103" i="3"/>
  <c r="X96" i="3"/>
  <c r="Y96" i="3" s="1"/>
  <c r="V104" i="3"/>
  <c r="X95" i="3"/>
  <c r="Y95" i="3" s="1"/>
  <c r="X50" i="12"/>
  <c r="X51" i="12"/>
  <c r="X52" i="12"/>
  <c r="U29" i="12"/>
  <c r="U51" i="12"/>
  <c r="U52" i="12"/>
  <c r="X87" i="3" l="1"/>
  <c r="Y87" i="3" s="1"/>
  <c r="X88" i="3"/>
  <c r="Y88" i="3" s="1"/>
  <c r="X89" i="3"/>
  <c r="Y89" i="3" s="1"/>
  <c r="X90" i="3"/>
  <c r="Y90" i="3" s="1"/>
  <c r="X91" i="3"/>
  <c r="Y91" i="3" s="1"/>
  <c r="X92" i="3"/>
  <c r="Y92" i="3" s="1"/>
  <c r="X93" i="3"/>
  <c r="Y93" i="3" s="1"/>
  <c r="X94" i="3"/>
  <c r="Y94" i="3" s="1"/>
  <c r="V87" i="3"/>
  <c r="V68" i="3"/>
  <c r="V28" i="3"/>
  <c r="V99" i="3"/>
  <c r="V13" i="3"/>
  <c r="V98" i="3"/>
  <c r="V109" i="3"/>
  <c r="V106" i="3"/>
  <c r="V110" i="3"/>
  <c r="X86" i="3"/>
  <c r="Y86" i="3" s="1"/>
  <c r="W75" i="11"/>
  <c r="X75" i="11" s="1"/>
  <c r="W76" i="11"/>
  <c r="X76" i="11" s="1"/>
  <c r="W77" i="11"/>
  <c r="X77" i="11" s="1"/>
  <c r="U26" i="11"/>
  <c r="U73" i="11"/>
  <c r="U75" i="11"/>
  <c r="U77" i="11"/>
  <c r="W74" i="11"/>
  <c r="X74" i="11" s="1"/>
  <c r="U70" i="11"/>
  <c r="W73" i="11"/>
  <c r="X73" i="11" s="1"/>
  <c r="U80" i="11"/>
  <c r="W72" i="11"/>
  <c r="X72" i="11" s="1"/>
  <c r="X45" i="12" l="1"/>
  <c r="X46" i="12"/>
  <c r="X47" i="12"/>
  <c r="X48" i="12"/>
  <c r="X49" i="12"/>
  <c r="X53" i="12"/>
  <c r="X54" i="12"/>
  <c r="X55" i="12"/>
  <c r="U49" i="12"/>
  <c r="U31" i="12"/>
  <c r="U18" i="12"/>
  <c r="U23" i="12"/>
  <c r="U15" i="12"/>
  <c r="U53" i="12"/>
  <c r="U54" i="12"/>
  <c r="U55" i="12"/>
  <c r="W23" i="11" l="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8" i="11"/>
  <c r="W79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10" i="3"/>
  <c r="U11" i="12" l="1"/>
  <c r="U33" i="12"/>
  <c r="U43" i="12"/>
  <c r="U50" i="12"/>
  <c r="U39" i="12"/>
  <c r="V16" i="3" l="1"/>
  <c r="V60" i="3"/>
  <c r="V14" i="3"/>
  <c r="V20" i="3"/>
  <c r="V21" i="3"/>
  <c r="V54" i="3"/>
  <c r="V31" i="3"/>
  <c r="V62" i="3"/>
  <c r="V73" i="3"/>
  <c r="V19" i="3"/>
  <c r="V52" i="3"/>
  <c r="V48" i="3"/>
  <c r="V25" i="3"/>
  <c r="V42" i="3"/>
  <c r="V26" i="3"/>
  <c r="V113" i="3"/>
  <c r="V17" i="3"/>
  <c r="V82" i="3"/>
  <c r="V40" i="3"/>
  <c r="V88" i="3"/>
  <c r="V96" i="3"/>
  <c r="V75" i="3"/>
  <c r="V29" i="3"/>
  <c r="V65" i="3"/>
  <c r="V63" i="3"/>
  <c r="V92" i="3"/>
  <c r="V23" i="3"/>
  <c r="V70" i="3"/>
  <c r="V34" i="3"/>
  <c r="V86" i="3"/>
  <c r="V39" i="3"/>
  <c r="V47" i="3"/>
  <c r="V12" i="3"/>
  <c r="V43" i="3"/>
  <c r="V18" i="3"/>
  <c r="V91" i="3"/>
  <c r="V69" i="3"/>
  <c r="V114" i="3"/>
  <c r="V44" i="3"/>
  <c r="V81" i="3"/>
  <c r="V108" i="3"/>
  <c r="V22" i="3"/>
  <c r="V45" i="3"/>
  <c r="V36" i="3"/>
  <c r="V30" i="3"/>
  <c r="V72" i="3"/>
  <c r="V112" i="3"/>
  <c r="V10" i="3"/>
  <c r="V32" i="3"/>
  <c r="V66" i="3"/>
  <c r="V55" i="3"/>
  <c r="V56" i="3"/>
  <c r="V107" i="3"/>
  <c r="V50" i="3"/>
  <c r="V101" i="3"/>
  <c r="V71" i="3"/>
  <c r="V58" i="3"/>
  <c r="V90" i="3"/>
  <c r="V61" i="3"/>
  <c r="V24" i="3"/>
  <c r="V84" i="3"/>
  <c r="V46" i="3"/>
  <c r="V38" i="3"/>
  <c r="V85" i="3"/>
  <c r="V80" i="3"/>
  <c r="V11" i="3"/>
  <c r="V77" i="3"/>
  <c r="V49" i="3"/>
  <c r="V89" i="3"/>
  <c r="V41" i="3"/>
  <c r="V79" i="3"/>
  <c r="V94" i="3"/>
  <c r="V76" i="3"/>
  <c r="V105" i="3"/>
  <c r="V111" i="3"/>
  <c r="V53" i="3"/>
  <c r="Y58" i="3" l="1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U27" i="12"/>
  <c r="X10" i="11" l="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U44" i="11"/>
  <c r="U16" i="11"/>
  <c r="U65" i="11"/>
  <c r="U45" i="11"/>
  <c r="U68" i="11"/>
  <c r="U67" i="11"/>
  <c r="U59" i="11"/>
  <c r="U32" i="11"/>
  <c r="U56" i="11"/>
  <c r="U30" i="11"/>
  <c r="U28" i="11"/>
  <c r="U14" i="11"/>
  <c r="U72" i="11"/>
  <c r="U53" i="11"/>
  <c r="U58" i="11"/>
  <c r="U74" i="11"/>
  <c r="U34" i="11"/>
  <c r="U31" i="11"/>
  <c r="U11" i="11"/>
  <c r="U50" i="11"/>
  <c r="U61" i="11"/>
  <c r="U79" i="11"/>
  <c r="U55" i="11"/>
  <c r="U64" i="11"/>
  <c r="U9" i="11"/>
  <c r="U27" i="11"/>
  <c r="U76" i="11"/>
  <c r="U71" i="11"/>
  <c r="U10" i="11"/>
  <c r="U38" i="11"/>
  <c r="U51" i="11"/>
  <c r="U24" i="11"/>
  <c r="U47" i="11"/>
  <c r="U60" i="11"/>
  <c r="U19" i="11"/>
  <c r="U46" i="11"/>
  <c r="U62" i="11"/>
  <c r="U15" i="11"/>
  <c r="U36" i="11"/>
  <c r="U41" i="11"/>
  <c r="U39" i="11"/>
  <c r="U38" i="12"/>
  <c r="U26" i="12"/>
  <c r="U20" i="12"/>
  <c r="U10" i="12"/>
  <c r="U22" i="12"/>
  <c r="U37" i="12"/>
  <c r="U16" i="12"/>
  <c r="U44" i="12"/>
  <c r="U21" i="11" l="1"/>
  <c r="U66" i="11"/>
  <c r="U43" i="11"/>
  <c r="U69" i="11"/>
  <c r="U63" i="11"/>
  <c r="U35" i="11"/>
  <c r="U37" i="11"/>
  <c r="U57" i="11"/>
  <c r="U25" i="11"/>
  <c r="U20" i="11"/>
  <c r="U22" i="11"/>
  <c r="U42" i="11"/>
  <c r="U29" i="11"/>
  <c r="U13" i="11"/>
  <c r="U54" i="11"/>
  <c r="U52" i="11"/>
  <c r="U12" i="11"/>
  <c r="U78" i="11"/>
  <c r="U49" i="11"/>
  <c r="U17" i="11"/>
  <c r="U40" i="11"/>
  <c r="U33" i="11"/>
  <c r="U48" i="11"/>
  <c r="U23" i="11"/>
  <c r="X30" i="12" l="1"/>
  <c r="U46" i="12"/>
  <c r="X29" i="12"/>
  <c r="U40" i="12"/>
  <c r="X28" i="12"/>
  <c r="U41" i="12"/>
  <c r="X27" i="12"/>
  <c r="U47" i="12"/>
  <c r="X26" i="12"/>
  <c r="U30" i="12"/>
  <c r="X25" i="12"/>
  <c r="U21" i="12"/>
  <c r="X24" i="12"/>
  <c r="U42" i="12"/>
  <c r="X23" i="12"/>
  <c r="U25" i="12"/>
  <c r="X22" i="12"/>
  <c r="U36" i="12"/>
  <c r="X21" i="12"/>
  <c r="U19" i="12"/>
  <c r="X20" i="12"/>
  <c r="U17" i="12"/>
  <c r="U14" i="12"/>
  <c r="X19" i="12"/>
  <c r="X18" i="12"/>
  <c r="U45" i="12"/>
  <c r="X17" i="12"/>
  <c r="U32" i="12"/>
  <c r="X16" i="12"/>
  <c r="X15" i="12"/>
  <c r="U24" i="12"/>
  <c r="X14" i="12"/>
  <c r="U9" i="12"/>
  <c r="U28" i="12"/>
  <c r="X13" i="12"/>
  <c r="U35" i="12"/>
  <c r="X12" i="12"/>
  <c r="U13" i="12"/>
  <c r="X11" i="12"/>
  <c r="U12" i="12"/>
  <c r="X10" i="12"/>
  <c r="U48" i="12"/>
  <c r="U34" i="12"/>
  <c r="X79" i="11"/>
  <c r="X78" i="11"/>
  <c r="X71" i="11"/>
  <c r="X70" i="11"/>
  <c r="X69" i="11"/>
  <c r="X68" i="11"/>
  <c r="X67" i="11"/>
  <c r="X66" i="11"/>
  <c r="X65" i="11"/>
  <c r="X64" i="11"/>
  <c r="X9" i="11"/>
  <c r="Y11" i="3" l="1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M9" i="2" l="1"/>
  <c r="O38" i="1" l="1"/>
  <c r="M40" i="2"/>
  <c r="N40" i="2" s="1"/>
  <c r="K40" i="2"/>
  <c r="M39" i="2"/>
  <c r="N39" i="2" s="1"/>
  <c r="K39" i="2"/>
  <c r="M38" i="2"/>
  <c r="N38" i="2" s="1"/>
  <c r="K38" i="2"/>
  <c r="M37" i="2"/>
  <c r="N37" i="2" s="1"/>
  <c r="K14" i="2"/>
  <c r="M36" i="2"/>
  <c r="N36" i="2" s="1"/>
  <c r="K19" i="2"/>
  <c r="M35" i="2"/>
  <c r="N35" i="2" s="1"/>
  <c r="K18" i="2"/>
  <c r="M19" i="2"/>
  <c r="N19" i="2" s="1"/>
  <c r="K17" i="2"/>
  <c r="M34" i="2"/>
  <c r="N34" i="2" s="1"/>
  <c r="K32" i="2"/>
  <c r="M33" i="2"/>
  <c r="N33" i="2" s="1"/>
  <c r="M32" i="2"/>
  <c r="N32" i="2" s="1"/>
  <c r="K37" i="2"/>
  <c r="M31" i="2"/>
  <c r="N31" i="2" s="1"/>
  <c r="K30" i="2"/>
  <c r="M30" i="2"/>
  <c r="N30" i="2" s="1"/>
  <c r="K29" i="2"/>
  <c r="K21" i="2"/>
  <c r="M29" i="2"/>
  <c r="N29" i="2" s="1"/>
  <c r="M28" i="2"/>
  <c r="N28" i="2" s="1"/>
  <c r="K20" i="2"/>
  <c r="K23" i="2"/>
  <c r="M17" i="2"/>
  <c r="N17" i="2" s="1"/>
  <c r="K28" i="2"/>
  <c r="K11" i="2"/>
  <c r="M13" i="2"/>
  <c r="N13" i="2" s="1"/>
  <c r="K25" i="2"/>
  <c r="M27" i="2"/>
  <c r="N27" i="2" s="1"/>
  <c r="K8" i="2"/>
  <c r="M15" i="2"/>
  <c r="N15" i="2" s="1"/>
  <c r="K35" i="2"/>
  <c r="M26" i="2"/>
  <c r="N26" i="2" s="1"/>
  <c r="K15" i="2"/>
  <c r="M25" i="2"/>
  <c r="N25" i="2" s="1"/>
  <c r="K24" i="2"/>
  <c r="M24" i="2"/>
  <c r="N24" i="2" s="1"/>
  <c r="K12" i="2"/>
  <c r="M23" i="2"/>
  <c r="N23" i="2" s="1"/>
  <c r="K16" i="2"/>
  <c r="M22" i="2"/>
  <c r="N22" i="2" s="1"/>
  <c r="K26" i="2"/>
  <c r="M21" i="2"/>
  <c r="N21" i="2" s="1"/>
  <c r="K34" i="2"/>
  <c r="K36" i="2"/>
  <c r="M20" i="2"/>
  <c r="N20" i="2" s="1"/>
  <c r="M18" i="2"/>
  <c r="N18" i="2" s="1"/>
  <c r="K31" i="2"/>
  <c r="M12" i="2"/>
  <c r="N12" i="2" s="1"/>
  <c r="K13" i="2"/>
  <c r="M10" i="2"/>
  <c r="N10" i="2" s="1"/>
  <c r="M16" i="2"/>
  <c r="N16" i="2" s="1"/>
  <c r="K9" i="2"/>
  <c r="M11" i="2"/>
  <c r="N11" i="2" s="1"/>
  <c r="M14" i="2"/>
  <c r="N14" i="2" s="1"/>
  <c r="K27" i="2"/>
  <c r="M8" i="2"/>
  <c r="N8" i="2" s="1"/>
  <c r="K22" i="2"/>
  <c r="N9" i="2"/>
  <c r="K33" i="2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8" i="1"/>
  <c r="Y10" i="3"/>
  <c r="X9" i="12"/>
</calcChain>
</file>

<file path=xl/sharedStrings.xml><?xml version="1.0" encoding="utf-8"?>
<sst xmlns="http://schemas.openxmlformats.org/spreadsheetml/2006/main" count="2392" uniqueCount="1187">
  <si>
    <t>ratsastaja</t>
  </si>
  <si>
    <t>seura</t>
  </si>
  <si>
    <t>Yhteensä</t>
  </si>
  <si>
    <t>Hevonen</t>
  </si>
  <si>
    <t>Esteratsastus</t>
  </si>
  <si>
    <t>huomioidaan 3 parasta osakilpailun tulosta + finaali</t>
  </si>
  <si>
    <t>Salo</t>
  </si>
  <si>
    <t>Hanko</t>
  </si>
  <si>
    <t>Ypäjä</t>
  </si>
  <si>
    <t>Ratsastaja</t>
  </si>
  <si>
    <t>yhteensä</t>
  </si>
  <si>
    <t>Huomioidaan 5 parasta osakilpailutulosta + finaali</t>
  </si>
  <si>
    <t>Lohja</t>
  </si>
  <si>
    <t>Huomioidaan 3 parasta osakilpailutulosta + finaali</t>
  </si>
  <si>
    <t>hevonen</t>
  </si>
  <si>
    <t>Korpikylä</t>
  </si>
  <si>
    <t>Myrkky</t>
  </si>
  <si>
    <t>osallistuttava väh. yhteen osakilpailuun, jonka arvosteluna on taitoarvostelu</t>
  </si>
  <si>
    <t>osallistuttava vähintään yhteen osakilpailuun, jonka arvostelu on taitoarvostelu</t>
  </si>
  <si>
    <t>osallistuttava vähintään yhteen osakilpailuun, jonka arvosteluna on taitoarvostelu</t>
  </si>
  <si>
    <t>Järvenpää</t>
  </si>
  <si>
    <t>Helsinki</t>
  </si>
  <si>
    <t>Kiuruvesi</t>
  </si>
  <si>
    <t>Huomioidaan 4 parasta osakilpailutulosta + finaali</t>
  </si>
  <si>
    <t>Savonlinna</t>
  </si>
  <si>
    <t>Ratsukkokohtainen</t>
  </si>
  <si>
    <t>Aino</t>
  </si>
  <si>
    <t>Korpilahti</t>
  </si>
  <si>
    <t>Taito</t>
  </si>
  <si>
    <t>31.8.-2.9.</t>
  </si>
  <si>
    <t>LähiTapiola Grand Prix 2019</t>
  </si>
  <si>
    <t>3.-5.5.</t>
  </si>
  <si>
    <t>23.-26.5.</t>
  </si>
  <si>
    <t>7.-9.6.</t>
  </si>
  <si>
    <t>11.-14.7.</t>
  </si>
  <si>
    <t>Powerpark</t>
  </si>
  <si>
    <t>30.7.-4.8.</t>
  </si>
  <si>
    <t>Artic Tour</t>
  </si>
  <si>
    <t>16.-18.8.</t>
  </si>
  <si>
    <t>19.-21.7.</t>
  </si>
  <si>
    <t>30.8.-1.9.</t>
  </si>
  <si>
    <t>JUNIORICUP 2019</t>
  </si>
  <si>
    <t>Tampere</t>
  </si>
  <si>
    <t>6.-7.4.</t>
  </si>
  <si>
    <t>13.-14.4.</t>
  </si>
  <si>
    <t>19.-21.4.</t>
  </si>
  <si>
    <t>Hyvinkää</t>
  </si>
  <si>
    <t>26.-28.4.</t>
  </si>
  <si>
    <t>11.-12.5.</t>
  </si>
  <si>
    <t>17.-19.5.</t>
  </si>
  <si>
    <t>14.-16.6.</t>
  </si>
  <si>
    <t>28.-30.6.</t>
  </si>
  <si>
    <t>6.-7.7.</t>
  </si>
  <si>
    <t>Lahti</t>
  </si>
  <si>
    <t>12.-14.7.</t>
  </si>
  <si>
    <t>18.-21.7.</t>
  </si>
  <si>
    <t>24.-28.7.</t>
  </si>
  <si>
    <t>27.-28.7.</t>
  </si>
  <si>
    <t>Klaukkala</t>
  </si>
  <si>
    <t>2.-4.8.</t>
  </si>
  <si>
    <t>Hyvinkää/ 
Finaali</t>
  </si>
  <si>
    <t>23.-25.6.</t>
  </si>
  <si>
    <t>Hyvinkää /
Finaali</t>
  </si>
  <si>
    <t>LähiTapiola Future Challenge 2019</t>
  </si>
  <si>
    <t>Noususarja 2019</t>
  </si>
  <si>
    <t>Mini Grand Prix 2019</t>
  </si>
  <si>
    <t>PONICUP 2019</t>
  </si>
  <si>
    <t>PIKKUPONICUP 2019</t>
  </si>
  <si>
    <t>AMATÖÖRISARJA 2019</t>
  </si>
  <si>
    <t>Huomioidaan 6 parasta osakilpailutulosta</t>
  </si>
  <si>
    <t>Salo / TEHO</t>
  </si>
  <si>
    <t>Salo / SRS</t>
  </si>
  <si>
    <t>Arctic Tour</t>
  </si>
  <si>
    <t>15.-17.3.</t>
  </si>
  <si>
    <t>10.-12.5.</t>
  </si>
  <si>
    <t>8.-11.8.</t>
  </si>
  <si>
    <t>23.-25.8.</t>
  </si>
  <si>
    <t>RACING NOVIISISARJA 2019</t>
  </si>
  <si>
    <t xml:space="preserve">  </t>
  </si>
  <si>
    <t>Osallistumisoikeus finaaliin kaikilla hevosilla,</t>
  </si>
  <si>
    <t>jotka ovat suorittaneet yhden osakilpailun virheittä.</t>
  </si>
  <si>
    <t>Sarja on avoin kaikille 4-5 -vuotiaille hevosille (2015 ja 2014 syntyneille)</t>
  </si>
  <si>
    <t>synt.vuosi</t>
  </si>
  <si>
    <t>Kilpailupaikkakunnat:</t>
  </si>
  <si>
    <t>päivitetty:</t>
  </si>
  <si>
    <t>lähtijämäärä:</t>
  </si>
  <si>
    <t>Myrkky / MyRat</t>
  </si>
  <si>
    <t>Hyvinkää / TEHO</t>
  </si>
  <si>
    <t>Powerpark Horse Show I</t>
  </si>
  <si>
    <t>Salo Kevätkilpa/TEHO</t>
  </si>
  <si>
    <t>30.5.-1.6.</t>
  </si>
  <si>
    <t>Järvenpää/Aino</t>
  </si>
  <si>
    <t>LoR Derby /Lohja</t>
  </si>
  <si>
    <t>6.-7.7</t>
  </si>
  <si>
    <t>Lupis/Kiuruvesi</t>
  </si>
  <si>
    <t>Salo Horse Show / Salo / SRS</t>
  </si>
  <si>
    <t>Lahden Ratsastajat 80-vuotis juhlakilpailu</t>
  </si>
  <si>
    <t>Salo Kesäkilpa/TEHO</t>
  </si>
  <si>
    <t>Powerpark Horse Show</t>
  </si>
  <si>
    <t>Klaukkala / Riding Club Solbacka</t>
  </si>
  <si>
    <t>15.-18.8.</t>
  </si>
  <si>
    <t>Ypäjä Nuorten hevosten Festivaali/YHO</t>
  </si>
  <si>
    <t>FINAALI, YPÄJÄ 15.-18.8.</t>
  </si>
  <si>
    <t>4 vuotiaat</t>
  </si>
  <si>
    <t>5 vuotiaat</t>
  </si>
  <si>
    <t>Tulos</t>
  </si>
  <si>
    <t>23.3.</t>
  </si>
  <si>
    <t>Satble Nova / Hyvinkää</t>
  </si>
  <si>
    <t>Laukkanen Valtteri</t>
  </si>
  <si>
    <t>Radihaza-Dancer</t>
  </si>
  <si>
    <t>RUSKO</t>
  </si>
  <si>
    <t>Mäki-Opas Virpi</t>
  </si>
  <si>
    <t>Captain Cagliari</t>
  </si>
  <si>
    <t>LehRa</t>
  </si>
  <si>
    <t>Rosenqvist Tuija</t>
  </si>
  <si>
    <t>Narvik</t>
  </si>
  <si>
    <t>LmR</t>
  </si>
  <si>
    <t>Loisa Tiina</t>
  </si>
  <si>
    <t>Skatto</t>
  </si>
  <si>
    <t>Ki Ry</t>
  </si>
  <si>
    <t>Breukers Beata</t>
  </si>
  <si>
    <t>Thumbilina</t>
  </si>
  <si>
    <t>SRS</t>
  </si>
  <si>
    <t>Huhtasalo Jenna</t>
  </si>
  <si>
    <t>Kiahan Centelleo</t>
  </si>
  <si>
    <t>PRRC</t>
  </si>
  <si>
    <t>Tiesmaa Tuike</t>
  </si>
  <si>
    <t>Malus Corvett</t>
  </si>
  <si>
    <t>HR</t>
  </si>
  <si>
    <t>Tienpolvi Titta</t>
  </si>
  <si>
    <t>A'Midi</t>
  </si>
  <si>
    <t>KuoR</t>
  </si>
  <si>
    <t>Schouwvlieger Silja</t>
  </si>
  <si>
    <t>Cetina M</t>
  </si>
  <si>
    <t>VITRA</t>
  </si>
  <si>
    <t>Alitalo Saima</t>
  </si>
  <si>
    <t>Bellezza di Notte</t>
  </si>
  <si>
    <t>RoUr</t>
  </si>
  <si>
    <t>Rossi Maija</t>
  </si>
  <si>
    <t>Celester</t>
  </si>
  <si>
    <t>KARA</t>
  </si>
  <si>
    <t>Övergaard Tove</t>
  </si>
  <si>
    <t>Casaletto</t>
  </si>
  <si>
    <t>NURK</t>
  </si>
  <si>
    <t>Purontakanen</t>
  </si>
  <si>
    <t>Charismatic Calle</t>
  </si>
  <si>
    <t>YR</t>
  </si>
  <si>
    <t>Harakka Olivia</t>
  </si>
  <si>
    <t>Armani Boy</t>
  </si>
  <si>
    <t>VARSA</t>
  </si>
  <si>
    <t>FF Pacemaker</t>
  </si>
  <si>
    <t>Huuskonen Tiia</t>
  </si>
  <si>
    <t>Amante</t>
  </si>
  <si>
    <t>ER</t>
  </si>
  <si>
    <t>Aartio Mikko</t>
  </si>
  <si>
    <t>Zitaco M</t>
  </si>
  <si>
    <t>TRS</t>
  </si>
  <si>
    <t>Ojanperä Sara</t>
  </si>
  <si>
    <t>Dextro Energy Z</t>
  </si>
  <si>
    <t>Karhu Saara</t>
  </si>
  <si>
    <t>C-Incantha</t>
  </si>
  <si>
    <t>UrHU</t>
  </si>
  <si>
    <t>Kuiri Jenni</t>
  </si>
  <si>
    <t>Irys III</t>
  </si>
  <si>
    <t>VRK</t>
  </si>
  <si>
    <t>Kiuru Tiia-Riikka</t>
  </si>
  <si>
    <t>Casanova Friend</t>
  </si>
  <si>
    <t>Vähämäki Taru</t>
  </si>
  <si>
    <t>Cafe de Paris</t>
  </si>
  <si>
    <t>Vainio Johanna</t>
  </si>
  <si>
    <t>Kembridza</t>
  </si>
  <si>
    <t>VUR</t>
  </si>
  <si>
    <t>Vilkko Anni</t>
  </si>
  <si>
    <t>Fleur de Diamant</t>
  </si>
  <si>
    <t>CR</t>
  </si>
  <si>
    <t>Kupiainen Karoliina</t>
  </si>
  <si>
    <t>Stentum Niraiman</t>
  </si>
  <si>
    <t>EKR</t>
  </si>
  <si>
    <t>Kallio Jasmin</t>
  </si>
  <si>
    <t>Blue Hope Unique</t>
  </si>
  <si>
    <t>AINO</t>
  </si>
  <si>
    <t>Jaakonsaari Essi</t>
  </si>
  <si>
    <t>Casimiro KS</t>
  </si>
  <si>
    <t>KKR</t>
  </si>
  <si>
    <t>Marttala Viivi</t>
  </si>
  <si>
    <t>Balero</t>
  </si>
  <si>
    <t>Stable Nova / Hyvinkää 23.3.</t>
  </si>
  <si>
    <t>Progress</t>
  </si>
  <si>
    <t>Panttila Arla</t>
  </si>
  <si>
    <t>Don Diego D'es</t>
  </si>
  <si>
    <t>PUNRA</t>
  </si>
  <si>
    <t>Laaksonen Emmi</t>
  </si>
  <si>
    <t>Lekonte</t>
  </si>
  <si>
    <t>STAR</t>
  </si>
  <si>
    <t>Ivanitskiy Katja</t>
  </si>
  <si>
    <t>Caballero</t>
  </si>
  <si>
    <t>KRG</t>
  </si>
  <si>
    <t>Tapanainen Iida</t>
  </si>
  <si>
    <t>Welaskes</t>
  </si>
  <si>
    <t>Hallikainen Emmi</t>
  </si>
  <si>
    <t>Zazouu</t>
  </si>
  <si>
    <t>ÄSeRa</t>
  </si>
  <si>
    <t>HARI</t>
  </si>
  <si>
    <t>Mänttäri Sini</t>
  </si>
  <si>
    <t>Fieldhill Fantasy</t>
  </si>
  <si>
    <t>KkR</t>
  </si>
  <si>
    <t>Nikku Janniina</t>
  </si>
  <si>
    <t>Hudson van de Nethe</t>
  </si>
  <si>
    <t>Kirves Vilma</t>
  </si>
  <si>
    <t>Look At Me</t>
  </si>
  <si>
    <t>HURA</t>
  </si>
  <si>
    <t>Kuhlefelt Andrea</t>
  </si>
  <si>
    <t>Obora's Santhe</t>
  </si>
  <si>
    <t>TUUR</t>
  </si>
  <si>
    <t>Kossmann Anna</t>
  </si>
  <si>
    <t>Bylord du Relevant</t>
  </si>
  <si>
    <t>Salo / 
Teho</t>
  </si>
  <si>
    <t>Salo / 
TEHO</t>
  </si>
  <si>
    <t>Huhtasalo Hilda</t>
  </si>
  <si>
    <t>Orina</t>
  </si>
  <si>
    <t>TT</t>
  </si>
  <si>
    <t>Lidström Emma</t>
  </si>
  <si>
    <t>Goldencoast Pegasos 108 RP</t>
  </si>
  <si>
    <t>LIDRID</t>
  </si>
  <si>
    <t>Leinonen Anni</t>
  </si>
  <si>
    <t>Larkhill's Roma</t>
  </si>
  <si>
    <t>KeKU</t>
  </si>
  <si>
    <t>From Lina</t>
  </si>
  <si>
    <t>Pain Riche</t>
  </si>
  <si>
    <t>NHV</t>
  </si>
  <si>
    <t>Huhtasalo Heta</t>
  </si>
  <si>
    <t>Råryds Java</t>
  </si>
  <si>
    <t>Lindholm Minea</t>
  </si>
  <si>
    <t>Ramses Al Sabah</t>
  </si>
  <si>
    <t>DC</t>
  </si>
  <si>
    <t>Lundahl Hilla</t>
  </si>
  <si>
    <t>Jedidjan David 30 W</t>
  </si>
  <si>
    <t>KOPSE</t>
  </si>
  <si>
    <t>Blom Emma</t>
  </si>
  <si>
    <t>Snow's Peekaboo 42 W</t>
  </si>
  <si>
    <t>Olkkonen Roosa</t>
  </si>
  <si>
    <t>Twilight Savikko</t>
  </si>
  <si>
    <t>Pekkinen Netta</t>
  </si>
  <si>
    <t>Braveheart II</t>
  </si>
  <si>
    <t>Rissanen Moona</t>
  </si>
  <si>
    <t>Golden Tulip</t>
  </si>
  <si>
    <t>TemRa</t>
  </si>
  <si>
    <t>Hietanen Iida</t>
  </si>
  <si>
    <t>Pedro</t>
  </si>
  <si>
    <t>MERATA</t>
  </si>
  <si>
    <t>Penttinen Peppi-Lotta</t>
  </si>
  <si>
    <t>Ballinaclogh Hannah</t>
  </si>
  <si>
    <t>Ala-Äijälä Katariina</t>
  </si>
  <si>
    <t>Viiser</t>
  </si>
  <si>
    <t>LaRat</t>
  </si>
  <si>
    <t>Hallikas Helmi-Ilona</t>
  </si>
  <si>
    <t>Ruusukiven Laura's Bettina</t>
  </si>
  <si>
    <t>Keinänen Linda</t>
  </si>
  <si>
    <t>Flaming Marbella</t>
  </si>
  <si>
    <t>KAKE</t>
  </si>
  <si>
    <t>Roadwood Lad</t>
  </si>
  <si>
    <t>Haarala Viivi</t>
  </si>
  <si>
    <t>Wicher</t>
  </si>
  <si>
    <t>AR</t>
  </si>
  <si>
    <t>Nikkanen Julia</t>
  </si>
  <si>
    <t>Wilbert II</t>
  </si>
  <si>
    <t>Koivuniemi Sofia</t>
  </si>
  <si>
    <t>Hoppenhof's Luuk</t>
  </si>
  <si>
    <t>Brück Nana</t>
  </si>
  <si>
    <t>Prinz Luca</t>
  </si>
  <si>
    <t>Ivanitskiy Patricia</t>
  </si>
  <si>
    <t>Hens</t>
  </si>
  <si>
    <t>Särkijärvi Viivi</t>
  </si>
  <si>
    <t>Mon Arh</t>
  </si>
  <si>
    <t>RvR</t>
  </si>
  <si>
    <t>Valli Veera</t>
  </si>
  <si>
    <t>Pilgrim's Son</t>
  </si>
  <si>
    <t>MYRat</t>
  </si>
  <si>
    <t>Joop 18</t>
  </si>
  <si>
    <t>Hakonen Maija</t>
  </si>
  <si>
    <t>Kildun Cloud</t>
  </si>
  <si>
    <t>Lu-SaR</t>
  </si>
  <si>
    <t>Mäenpää Martta</t>
  </si>
  <si>
    <t>Rhydymeirch Forever-In-Blue-Je</t>
  </si>
  <si>
    <t>Hakoniemi Ilona</t>
  </si>
  <si>
    <t>Cara</t>
  </si>
  <si>
    <t>LaRa</t>
  </si>
  <si>
    <t>Verseja</t>
  </si>
  <si>
    <t>Ropanen Taika</t>
  </si>
  <si>
    <t>Burberry</t>
  </si>
  <si>
    <t>Lahtinen Lina</t>
  </si>
  <si>
    <t>Icarus van de Vondelhoeve</t>
  </si>
  <si>
    <t>VH</t>
  </si>
  <si>
    <t>Maccelli Matilda</t>
  </si>
  <si>
    <t>Feigh Fern</t>
  </si>
  <si>
    <t>Team RR</t>
  </si>
  <si>
    <t>Oinas Eemil</t>
  </si>
  <si>
    <t>Benjamin</t>
  </si>
  <si>
    <t>Saarinen Sofia</t>
  </si>
  <si>
    <t>Cotton Socks</t>
  </si>
  <si>
    <t>Mäkinen Hanna</t>
  </si>
  <si>
    <t>N-Goya</t>
  </si>
  <si>
    <t>Suckman Sarita</t>
  </si>
  <si>
    <t>Tores S</t>
  </si>
  <si>
    <t>MT-TEAM</t>
  </si>
  <si>
    <t>Ala-Äijälä Noora</t>
  </si>
  <si>
    <t>Quickly KS</t>
  </si>
  <si>
    <t>Hänninen Kiia</t>
  </si>
  <si>
    <t>Firstlady</t>
  </si>
  <si>
    <t>RKR</t>
  </si>
  <si>
    <t>Setälä Pinja</t>
  </si>
  <si>
    <t>Cascada III</t>
  </si>
  <si>
    <t>Jukonen Ada</t>
  </si>
  <si>
    <t>Nostalgia</t>
  </si>
  <si>
    <t>Jokiaho Milla</t>
  </si>
  <si>
    <t>Hilary de Forme</t>
  </si>
  <si>
    <t>Kilpinen Helena</t>
  </si>
  <si>
    <t>Cortina</t>
  </si>
  <si>
    <t>Tossavainen Nella</t>
  </si>
  <si>
    <t>Cormadam 2919</t>
  </si>
  <si>
    <t>LOR</t>
  </si>
  <si>
    <t>Siipola Ilona</t>
  </si>
  <si>
    <t>King van Het Kruisblok</t>
  </si>
  <si>
    <t>Lola Berlin</t>
  </si>
  <si>
    <t>Granö Marie</t>
  </si>
  <si>
    <t>Kiante D</t>
  </si>
  <si>
    <t>K-GR</t>
  </si>
  <si>
    <t>Koivisto Hilda</t>
  </si>
  <si>
    <t>Conally Z</t>
  </si>
  <si>
    <t>Ko-pRa</t>
  </si>
  <si>
    <t>Ahtila Reetta</t>
  </si>
  <si>
    <t>Ikke van het Bloemenhof</t>
  </si>
  <si>
    <t>K-HR</t>
  </si>
  <si>
    <t>Illi Jone</t>
  </si>
  <si>
    <t>Pin Rock's Mikado 14 RP</t>
  </si>
  <si>
    <t>Paavola Sofia</t>
  </si>
  <si>
    <t>Masha</t>
  </si>
  <si>
    <t>IR</t>
  </si>
  <si>
    <t>Temptation</t>
  </si>
  <si>
    <t>Soronen Janina</t>
  </si>
  <si>
    <t>Korporaal van Orchid's</t>
  </si>
  <si>
    <t>OR</t>
  </si>
  <si>
    <t>Nordman Emilia</t>
  </si>
  <si>
    <t>Baks</t>
  </si>
  <si>
    <t>ImRa</t>
  </si>
  <si>
    <t>Uotila Neela</t>
  </si>
  <si>
    <t>Flying Dutchman</t>
  </si>
  <si>
    <t>Vaarala Rita</t>
  </si>
  <si>
    <t>Snow Princess</t>
  </si>
  <si>
    <t>Peltokangas Veera</t>
  </si>
  <si>
    <t>Silver Minnie</t>
  </si>
  <si>
    <t>Veteli</t>
  </si>
  <si>
    <t>Candy Girl</t>
  </si>
  <si>
    <t>Haikonen Julia</t>
  </si>
  <si>
    <t>Royal Earl du Chabus 202</t>
  </si>
  <si>
    <t>Mattila Petra</t>
  </si>
  <si>
    <t>Wayro W</t>
  </si>
  <si>
    <t>Feelgood DG</t>
  </si>
  <si>
    <t>Sjöblom Isabella</t>
  </si>
  <si>
    <t>Keep Smiling</t>
  </si>
  <si>
    <t>Paavola Suvi</t>
  </si>
  <si>
    <t>Cavalier</t>
  </si>
  <si>
    <t>Biruett</t>
  </si>
  <si>
    <t>Calleta</t>
  </si>
  <si>
    <t>Sauvage Petit Ami</t>
  </si>
  <si>
    <t>EPUR</t>
  </si>
  <si>
    <t>MYRat / Myrkky 13.4.</t>
  </si>
  <si>
    <t>Sokka Johanna</t>
  </si>
  <si>
    <t>Goyah</t>
  </si>
  <si>
    <t>SuoVaRi</t>
  </si>
  <si>
    <t>Tseerium</t>
  </si>
  <si>
    <t>Vainiola Milla</t>
  </si>
  <si>
    <t>Martine</t>
  </si>
  <si>
    <t>Huhtala Lili</t>
  </si>
  <si>
    <t>Reliikvia II</t>
  </si>
  <si>
    <t>Simola Mathilda</t>
  </si>
  <si>
    <t>Oilean Carna</t>
  </si>
  <si>
    <t>Partanen Laura</t>
  </si>
  <si>
    <t>Risto Reipzs</t>
  </si>
  <si>
    <t>SaR</t>
  </si>
  <si>
    <t>Sormunen Kerttu</t>
  </si>
  <si>
    <t>Spring Dreams Orpheus</t>
  </si>
  <si>
    <t>HA-71</t>
  </si>
  <si>
    <t>Blondie Brownie</t>
  </si>
  <si>
    <t>Suoraniemi Venla</t>
  </si>
  <si>
    <t>Parkroe Henry</t>
  </si>
  <si>
    <t>Varsanpää Pinja</t>
  </si>
  <si>
    <t>Secret Diamond Zareefa</t>
  </si>
  <si>
    <t>HunR</t>
  </si>
  <si>
    <t>Cap Nord D'Hyrencourt</t>
  </si>
  <si>
    <t>Laitinen Paula</t>
  </si>
  <si>
    <t>Cadeau D'Anniversaire</t>
  </si>
  <si>
    <t>HanRa</t>
  </si>
  <si>
    <t>Silander Siiri</t>
  </si>
  <si>
    <t>S.S Prince</t>
  </si>
  <si>
    <t>Kiviniemi Aino</t>
  </si>
  <si>
    <t>Nikita v.d. Geest</t>
  </si>
  <si>
    <t>Superstar</t>
  </si>
  <si>
    <t>KRC</t>
  </si>
  <si>
    <t>Hannelore II</t>
  </si>
  <si>
    <t>Hjerpe Anni</t>
  </si>
  <si>
    <t>Marie Antoinette</t>
  </si>
  <si>
    <t>Diva Stone</t>
  </si>
  <si>
    <t>Salo Peppi</t>
  </si>
  <si>
    <t>Lester van't Laarhof</t>
  </si>
  <si>
    <t>KMR</t>
  </si>
  <si>
    <t>Nyblom Laura-Linnea</t>
  </si>
  <si>
    <t>Power Lady Z</t>
  </si>
  <si>
    <t>Auvinen Kristina</t>
  </si>
  <si>
    <t>Seattle Davier</t>
  </si>
  <si>
    <t>SkaRa</t>
  </si>
  <si>
    <t>Laitinen Eveliina</t>
  </si>
  <si>
    <t>Monthago Z</t>
  </si>
  <si>
    <t>Hietaranta Emma</t>
  </si>
  <si>
    <t>Zadinus</t>
  </si>
  <si>
    <t>HUBS</t>
  </si>
  <si>
    <t>Hellman Emilia</t>
  </si>
  <si>
    <t>Gouvernante van de Donkhoeve</t>
  </si>
  <si>
    <t>Horkama Elle</t>
  </si>
  <si>
    <t>Stan</t>
  </si>
  <si>
    <t>Kauppi Ilona</t>
  </si>
  <si>
    <t>Elenza</t>
  </si>
  <si>
    <t>GR</t>
  </si>
  <si>
    <t>Kuronen Tiina</t>
  </si>
  <si>
    <t>Qiara KS 3010</t>
  </si>
  <si>
    <t>Pokela Katri</t>
  </si>
  <si>
    <t>Cappuccina</t>
  </si>
  <si>
    <t>Vliek Melina</t>
  </si>
  <si>
    <t>Heart Beat's Unicorn</t>
  </si>
  <si>
    <t>JCC</t>
  </si>
  <si>
    <t>Muhojoki Reeta</t>
  </si>
  <si>
    <t>Hyena Drum SV</t>
  </si>
  <si>
    <t>Grön Anna</t>
  </si>
  <si>
    <t>Backwoods Casper</t>
  </si>
  <si>
    <t>LOIRA</t>
  </si>
  <si>
    <t>Stenroth Jenna</t>
  </si>
  <si>
    <t>Jallu-Cola</t>
  </si>
  <si>
    <t>LvR</t>
  </si>
  <si>
    <t>Hacklin Marielle</t>
  </si>
  <si>
    <t>Quazime KS</t>
  </si>
  <si>
    <t>SRC</t>
  </si>
  <si>
    <t>Valtonen Nina</t>
  </si>
  <si>
    <t>D'Amour</t>
  </si>
  <si>
    <t>Lux Like Jagger</t>
  </si>
  <si>
    <t>Leppälä-Pirtilä Minna</t>
  </si>
  <si>
    <t>Evyta</t>
  </si>
  <si>
    <t>PeuRa</t>
  </si>
  <si>
    <t>Koskinen Anniina</t>
  </si>
  <si>
    <t>Zorillo</t>
  </si>
  <si>
    <t>Paakkola Lasse</t>
  </si>
  <si>
    <t>Leru</t>
  </si>
  <si>
    <t>PR-BR</t>
  </si>
  <si>
    <t>Mansikkamäki Saara</t>
  </si>
  <si>
    <t>Fräulein B</t>
  </si>
  <si>
    <t>Romeo M</t>
  </si>
  <si>
    <t>Paakkola Anneli</t>
  </si>
  <si>
    <t>Chanson du Coeur</t>
  </si>
  <si>
    <t>Tuorilainen Salla-Mari</t>
  </si>
  <si>
    <t>Umour des Peupliers</t>
  </si>
  <si>
    <t>Ii-Rat</t>
  </si>
  <si>
    <t>Lönnmark Kirsi</t>
  </si>
  <si>
    <t>Lipsum Moët</t>
  </si>
  <si>
    <t>Kalliomaa Sari</t>
  </si>
  <si>
    <t>Berglands Reventon</t>
  </si>
  <si>
    <t>TAVA</t>
  </si>
  <si>
    <t>Odilon-K van't Kattenheye</t>
  </si>
  <si>
    <t>HeWi</t>
  </si>
  <si>
    <t>Rättö Marika</t>
  </si>
  <si>
    <t>Stolzenburg E</t>
  </si>
  <si>
    <t>TKR</t>
  </si>
  <si>
    <t>Talvio Johanna</t>
  </si>
  <si>
    <t>Gregory Green</t>
  </si>
  <si>
    <t>Niinimäki Noora</t>
  </si>
  <si>
    <t>Diamelle</t>
  </si>
  <si>
    <t>Stable Nova / Hyvinkää 26.4.</t>
  </si>
  <si>
    <t>Gundersby Cecilia</t>
  </si>
  <si>
    <t>Welfe de la Vie</t>
  </si>
  <si>
    <t>RCS</t>
  </si>
  <si>
    <t>Herranen Kiara</t>
  </si>
  <si>
    <t>Cordelette</t>
  </si>
  <si>
    <t>Salminen Jenna</t>
  </si>
  <si>
    <t>Ascoast Cabernia</t>
  </si>
  <si>
    <t>Nyyssönen Valpuri</t>
  </si>
  <si>
    <t>Alvira Z</t>
  </si>
  <si>
    <t>JSR</t>
  </si>
  <si>
    <t>Walve Vicky</t>
  </si>
  <si>
    <t>Clintiska de la Falize Z</t>
  </si>
  <si>
    <t>Hannula Minna</t>
  </si>
  <si>
    <t>Fashion</t>
  </si>
  <si>
    <t>Kanada</t>
  </si>
  <si>
    <t>Kinnunen Annika</t>
  </si>
  <si>
    <t>Bassomara</t>
  </si>
  <si>
    <t>Fransson Titta</t>
  </si>
  <si>
    <t>Kolinso</t>
  </si>
  <si>
    <t>Mattila Ilona</t>
  </si>
  <si>
    <t>Workaholic H</t>
  </si>
  <si>
    <t>AURA</t>
  </si>
  <si>
    <t>Normia Jonna</t>
  </si>
  <si>
    <t>Polyfiena</t>
  </si>
  <si>
    <t>Varenti Salla</t>
  </si>
  <si>
    <t>Consilium</t>
  </si>
  <si>
    <t>Jensen Janna</t>
  </si>
  <si>
    <t>Indigo ES</t>
  </si>
  <si>
    <t>I-Am-Aurante DD</t>
  </si>
  <si>
    <t>Morna Madis</t>
  </si>
  <si>
    <t>Mr Polyvood</t>
  </si>
  <si>
    <t>Poly Cloud</t>
  </si>
  <si>
    <t>Chekkonen</t>
  </si>
  <si>
    <t>Mikkola Sanna-Kaisa</t>
  </si>
  <si>
    <t>Cappas</t>
  </si>
  <si>
    <t>Korpela-Juntunen Kate</t>
  </si>
  <si>
    <t>Tobajo Parmaite</t>
  </si>
  <si>
    <t>Karvinen Neea</t>
  </si>
  <si>
    <t>Jasmijn</t>
  </si>
  <si>
    <t>Setälä Karoliina</t>
  </si>
  <si>
    <t>Janko SL</t>
  </si>
  <si>
    <t>Granroth Susanna</t>
  </si>
  <si>
    <t>Celtas Quillian</t>
  </si>
  <si>
    <t>Pajuharju Nelli</t>
  </si>
  <si>
    <t>Casino Commercial</t>
  </si>
  <si>
    <t>KyIF</t>
  </si>
  <si>
    <t>Al-Dhahi Faris</t>
  </si>
  <si>
    <t>Chacctain</t>
  </si>
  <si>
    <t>Leino Sanni</t>
  </si>
  <si>
    <t>Fantastic W</t>
  </si>
  <si>
    <t>Jones Frida</t>
  </si>
  <si>
    <t>Wictoria</t>
  </si>
  <si>
    <t>Julie v.d. Verbindingshoeve</t>
  </si>
  <si>
    <t>Haddas Lida</t>
  </si>
  <si>
    <t>Obora's Metaxa</t>
  </si>
  <si>
    <t>LovR</t>
  </si>
  <si>
    <t>Rubens II</t>
  </si>
  <si>
    <t>Aarnio-Wihuri Jenny</t>
  </si>
  <si>
    <t>Fredy De Lux</t>
  </si>
  <si>
    <t>Hiidenheimo Vilja</t>
  </si>
  <si>
    <t>Bücaro HP</t>
  </si>
  <si>
    <t>Holde Maid</t>
  </si>
  <si>
    <t>Liukkonen Eveliina</t>
  </si>
  <si>
    <t>Hibiskas</t>
  </si>
  <si>
    <t>RATSU</t>
  </si>
  <si>
    <t>Davis-Kerppola Elena</t>
  </si>
  <si>
    <t>Canterbury Bell</t>
  </si>
  <si>
    <t>KylF</t>
  </si>
  <si>
    <t>Nyman Aida</t>
  </si>
  <si>
    <t>Lennox 270</t>
  </si>
  <si>
    <t>Seppä Ronja</t>
  </si>
  <si>
    <t>Bambi</t>
  </si>
  <si>
    <t>PRIMA</t>
  </si>
  <si>
    <t>100 cm</t>
  </si>
  <si>
    <t>90 cm</t>
  </si>
  <si>
    <t>Golden Star II 588 NF</t>
  </si>
  <si>
    <t>Lätti Nella</t>
  </si>
  <si>
    <t>Prins</t>
  </si>
  <si>
    <t>Joutsen Lumi</t>
  </si>
  <si>
    <t>Melview Extra Bounce</t>
  </si>
  <si>
    <t>100cm</t>
  </si>
  <si>
    <t>110cm</t>
  </si>
  <si>
    <r>
      <t>Taito</t>
    </r>
    <r>
      <rPr>
        <sz val="11"/>
        <color rgb="FFFF0000"/>
        <rFont val="Calibri"/>
        <family val="2"/>
        <scheme val="minor"/>
      </rPr>
      <t>/100</t>
    </r>
  </si>
  <si>
    <t>Weckstén</t>
  </si>
  <si>
    <t>Lion des Terdix</t>
  </si>
  <si>
    <t>KiVa</t>
  </si>
  <si>
    <t>Laine Sofia</t>
  </si>
  <si>
    <t>Widor</t>
  </si>
  <si>
    <t>MänRa</t>
  </si>
  <si>
    <t>Laakko Anna-Maija</t>
  </si>
  <si>
    <t>Condor D</t>
  </si>
  <si>
    <t>Sopanen Taru</t>
  </si>
  <si>
    <t>Qouiz</t>
  </si>
  <si>
    <t>Eclaire</t>
  </si>
  <si>
    <t>Rintala Petra</t>
  </si>
  <si>
    <t>Mandolien</t>
  </si>
  <si>
    <t>Clinsboy</t>
  </si>
  <si>
    <t>Autere Linn</t>
  </si>
  <si>
    <t>Carl Philip</t>
  </si>
  <si>
    <t>NXR</t>
  </si>
  <si>
    <t>Cunami Vilnis</t>
  </si>
  <si>
    <t>Ballack</t>
  </si>
  <si>
    <t>Asikainen Sari</t>
  </si>
  <si>
    <t>Pink Floyd</t>
  </si>
  <si>
    <t>Celantus 188</t>
  </si>
  <si>
    <t>Backlund Sanna</t>
  </si>
  <si>
    <t>Iprimero</t>
  </si>
  <si>
    <t>Kaaro Henna</t>
  </si>
  <si>
    <t>Imperium</t>
  </si>
  <si>
    <t>E-KR</t>
  </si>
  <si>
    <t>Kivikoski Milka</t>
  </si>
  <si>
    <t>Ilene DHH</t>
  </si>
  <si>
    <t>Jamelusina van de Eijkhof</t>
  </si>
  <si>
    <t>Nevala Emmi-Maria</t>
  </si>
  <si>
    <t>Eldo's Captain</t>
  </si>
  <si>
    <t>La Charley</t>
  </si>
  <si>
    <t>Wist Helena</t>
  </si>
  <si>
    <t>Charlize</t>
  </si>
  <si>
    <t>Escada</t>
  </si>
  <si>
    <t>Doctro</t>
  </si>
  <si>
    <t>Tallberg Emma</t>
  </si>
  <si>
    <t>Dobbelt Quidam</t>
  </si>
  <si>
    <t>TN</t>
  </si>
  <si>
    <t>Arven</t>
  </si>
  <si>
    <t>Kulkas Ville</t>
  </si>
  <si>
    <t>Nepton</t>
  </si>
  <si>
    <t>Baccara</t>
  </si>
  <si>
    <t>Ikon</t>
  </si>
  <si>
    <t>Elano</t>
  </si>
  <si>
    <t>Kvarnström Janina</t>
  </si>
  <si>
    <t>Hyper Panda</t>
  </si>
  <si>
    <t>SUR</t>
  </si>
  <si>
    <t>Rautanen Susanna</t>
  </si>
  <si>
    <t>Zia Haida</t>
  </si>
  <si>
    <t>Engblom Jasmin</t>
  </si>
  <si>
    <t>Verdi</t>
  </si>
  <si>
    <t>Linna Antti</t>
  </si>
  <si>
    <t>Voltano</t>
  </si>
  <si>
    <t>Yrjövuori Jenna</t>
  </si>
  <si>
    <t>Graal</t>
  </si>
  <si>
    <t>Bremer Teresita</t>
  </si>
  <si>
    <t>Caral</t>
  </si>
  <si>
    <t>ErE</t>
  </si>
  <si>
    <t>Spendrup L</t>
  </si>
  <si>
    <t>Kender Kullo</t>
  </si>
  <si>
    <t>Artas</t>
  </si>
  <si>
    <t>EST</t>
  </si>
  <si>
    <t>Damgaards Heartland</t>
  </si>
  <si>
    <t>Voho Annika</t>
  </si>
  <si>
    <t>Peppermint Z</t>
  </si>
  <si>
    <t>ORK</t>
  </si>
  <si>
    <t>Wahlman Mikael</t>
  </si>
  <si>
    <t>Corfu Z</t>
  </si>
  <si>
    <t>Rantanen Jukka</t>
  </si>
  <si>
    <t>Cadanz</t>
  </si>
  <si>
    <t>Zsa-Zsa</t>
  </si>
  <si>
    <t>Mäkilä Erica</t>
  </si>
  <si>
    <t>Chicadee</t>
  </si>
  <si>
    <t>Carmanda</t>
  </si>
  <si>
    <t>HHS Amazing Grace</t>
  </si>
  <si>
    <t>Jurmo Sophia</t>
  </si>
  <si>
    <t>Catalunya</t>
  </si>
  <si>
    <t>Skutnabb Sessi</t>
  </si>
  <si>
    <t>Handel's Kosmos</t>
  </si>
  <si>
    <t>KF</t>
  </si>
  <si>
    <t>True Love</t>
  </si>
  <si>
    <t>Kauranen Kira</t>
  </si>
  <si>
    <t>Charly Brown</t>
  </si>
  <si>
    <t>Kammonen Jenni</t>
  </si>
  <si>
    <t>Caracole</t>
  </si>
  <si>
    <t>VirRat</t>
  </si>
  <si>
    <t>Kanick VD Vosberg</t>
  </si>
  <si>
    <t>Catoki's Del Sol</t>
  </si>
  <si>
    <t>Kaakko Sonja</t>
  </si>
  <si>
    <t>Estera</t>
  </si>
  <si>
    <t>Qualisina</t>
  </si>
  <si>
    <t>Herbert</t>
  </si>
  <si>
    <t>Telimaa Linda</t>
  </si>
  <si>
    <t>Chilli R</t>
  </si>
  <si>
    <t>Samurai Fi 186</t>
  </si>
  <si>
    <t>Siltala Katri</t>
  </si>
  <si>
    <t>Baileys VK</t>
  </si>
  <si>
    <t>Heikkinen Petra</t>
  </si>
  <si>
    <t>Hands Up HX</t>
  </si>
  <si>
    <t>PKUR</t>
  </si>
  <si>
    <t>Norilo Juho</t>
  </si>
  <si>
    <t>Graf de Nabab</t>
  </si>
  <si>
    <t>New Yorker T</t>
  </si>
  <si>
    <t>Heather Nova</t>
  </si>
  <si>
    <t>Levänen Mari</t>
  </si>
  <si>
    <t>Tsakalaka Lady</t>
  </si>
  <si>
    <t>HOR</t>
  </si>
  <si>
    <t>Teerimaa Kristiina</t>
  </si>
  <si>
    <t>Claudius</t>
  </si>
  <si>
    <t>Yli-Huhtala Maija</t>
  </si>
  <si>
    <t>Birchcape's Wonderland 3033</t>
  </si>
  <si>
    <t>Kyyriäinen Janette</t>
  </si>
  <si>
    <t>Galileo E</t>
  </si>
  <si>
    <t>Nordström Hanna</t>
  </si>
  <si>
    <t>Alecey</t>
  </si>
  <si>
    <t>Pukkila Veera</t>
  </si>
  <si>
    <t>Carat</t>
  </si>
  <si>
    <t>Charlotte Dundas</t>
  </si>
  <si>
    <t>Flinkkilä Mira</t>
  </si>
  <si>
    <t>Call Me</t>
  </si>
  <si>
    <t>Niskanen Beeda</t>
  </si>
  <si>
    <t>Convoyage</t>
  </si>
  <si>
    <t>Power Park 12.5.</t>
  </si>
  <si>
    <t>LpR</t>
  </si>
  <si>
    <t>Järvenpää Sofia</t>
  </si>
  <si>
    <t>Vicky Z</t>
  </si>
  <si>
    <t>Aitamurto Stiina</t>
  </si>
  <si>
    <t>Nektorino</t>
  </si>
  <si>
    <t>Lanno Mia-Marleen</t>
  </si>
  <si>
    <t>Taglas</t>
  </si>
  <si>
    <t>Strömberg Natalia</t>
  </si>
  <si>
    <t>Little Kim</t>
  </si>
  <si>
    <t>PunRa</t>
  </si>
  <si>
    <t>Simola Daniela</t>
  </si>
  <si>
    <t>Darthina</t>
  </si>
  <si>
    <t>Salo Alina</t>
  </si>
  <si>
    <t>Secret Hope</t>
  </si>
  <si>
    <t>Mousko du Buisson Z</t>
  </si>
  <si>
    <t>Weckstén Martta</t>
  </si>
  <si>
    <t>Lion des Terdrix</t>
  </si>
  <si>
    <t>Printus</t>
  </si>
  <si>
    <t>Mäyrä Nella</t>
  </si>
  <si>
    <t>Turfhorst Royal Rose</t>
  </si>
  <si>
    <t>Saukko Mila</t>
  </si>
  <si>
    <t>Sunhill Star</t>
  </si>
  <si>
    <t>Ahola Ronja</t>
  </si>
  <si>
    <t>Riverfield Farang</t>
  </si>
  <si>
    <t>TaRa</t>
  </si>
  <si>
    <t>Sarnikari Verneri</t>
  </si>
  <si>
    <t>Valley Girl</t>
  </si>
  <si>
    <t>Rissanen Jemina</t>
  </si>
  <si>
    <t>Cupidon de Curieres</t>
  </si>
  <si>
    <t>Salminen Jasmin</t>
  </si>
  <si>
    <t>Ularis</t>
  </si>
  <si>
    <t>LuhRa</t>
  </si>
  <si>
    <t>Quebracho</t>
  </si>
  <si>
    <t>Rinne Janni</t>
  </si>
  <si>
    <t>Pellestova HH Z</t>
  </si>
  <si>
    <t>Sterro</t>
  </si>
  <si>
    <t>Salo Kevätkilpa 17.5.</t>
  </si>
  <si>
    <t>Unbeatable</t>
  </si>
  <si>
    <t>Jakkato</t>
  </si>
  <si>
    <t>BJÖRK</t>
  </si>
  <si>
    <t>Paavola Joni</t>
  </si>
  <si>
    <t>Ypäjä Lexus</t>
  </si>
  <si>
    <t>Cadorado</t>
  </si>
  <si>
    <t>Aitola Vilma</t>
  </si>
  <si>
    <t>Pin Rock's Hustle And Bustle</t>
  </si>
  <si>
    <t>Marttila Iita</t>
  </si>
  <si>
    <t>Axel V</t>
  </si>
  <si>
    <t>Marin Linda</t>
  </si>
  <si>
    <t>Gräfin Gamba</t>
  </si>
  <si>
    <t>KRK</t>
  </si>
  <si>
    <t>Lappalainen Vilma</t>
  </si>
  <si>
    <t>Chicolino</t>
  </si>
  <si>
    <t>Brandt Susanna</t>
  </si>
  <si>
    <t>Easybeat</t>
  </si>
  <si>
    <t>Nuuttila Jutta</t>
  </si>
  <si>
    <t>Fulja</t>
  </si>
  <si>
    <t>NaUra</t>
  </si>
  <si>
    <t>Nylund Jasmin</t>
  </si>
  <si>
    <t>Galahad I</t>
  </si>
  <si>
    <t>TSR</t>
  </si>
  <si>
    <t>Himberg Jukka</t>
  </si>
  <si>
    <t>Lakardo</t>
  </si>
  <si>
    <t>SR</t>
  </si>
  <si>
    <t>Esposito Davy</t>
  </si>
  <si>
    <t>Dallas van't Goemanshof</t>
  </si>
  <si>
    <t>I'm Quick</t>
  </si>
  <si>
    <t>Excellent Friend</t>
  </si>
  <si>
    <t>Its Me G</t>
  </si>
  <si>
    <t>Peltokoski Ville</t>
  </si>
  <si>
    <t>Mo Clint</t>
  </si>
  <si>
    <t>Win Win</t>
  </si>
  <si>
    <t>Alabama-Balia</t>
  </si>
  <si>
    <t>Lähde Sandra</t>
  </si>
  <si>
    <t>Fanita</t>
  </si>
  <si>
    <t>For Fun</t>
  </si>
  <si>
    <t>Merivirta Elena</t>
  </si>
  <si>
    <t>Astro</t>
  </si>
  <si>
    <t>Jokela Salla</t>
  </si>
  <si>
    <t>Survivor</t>
  </si>
  <si>
    <t>Godyno</t>
  </si>
  <si>
    <t>Heikkinen Wilma</t>
  </si>
  <si>
    <t>Barco M</t>
  </si>
  <si>
    <t>Ice Tea</t>
  </si>
  <si>
    <t>Lehtonen Minna</t>
  </si>
  <si>
    <t>Cerano</t>
  </si>
  <si>
    <t>Kivikoski-Vainio Tuisku</t>
  </si>
  <si>
    <t>Carolus</t>
  </si>
  <si>
    <t>Ylihuhtala Maija</t>
  </si>
  <si>
    <t>Birchcape's Wonderland</t>
  </si>
  <si>
    <t>Elvis PS</t>
  </si>
  <si>
    <t>Virtanen Antonia</t>
  </si>
  <si>
    <t>Cascada</t>
  </si>
  <si>
    <t>Tiihonen Tiiu</t>
  </si>
  <si>
    <t>Spartan IM</t>
  </si>
  <si>
    <t>Claudio VA</t>
  </si>
  <si>
    <t>Keinänen Janina</t>
  </si>
  <si>
    <t>Ascoast Chiantinovo</t>
  </si>
  <si>
    <t>Garige</t>
  </si>
  <si>
    <t>HHS Flo Jo</t>
  </si>
  <si>
    <t>Calle Cool</t>
  </si>
  <si>
    <t>Westman Patricia</t>
  </si>
  <si>
    <t>Carmenzata</t>
  </si>
  <si>
    <t>BR</t>
  </si>
  <si>
    <t>Mäkelä Sonja</t>
  </si>
  <si>
    <t>E-Type</t>
  </si>
  <si>
    <t>Q And Q DK Z</t>
  </si>
  <si>
    <t>Penttinen Anne</t>
  </si>
  <si>
    <t>Monthago</t>
  </si>
  <si>
    <t>RCOH</t>
  </si>
  <si>
    <t>Harley's Casilino</t>
  </si>
  <si>
    <t>PPRC</t>
  </si>
  <si>
    <t>Gon Charles</t>
  </si>
  <si>
    <t>Renlund Rosa</t>
  </si>
  <si>
    <t>Harmonie de Briel D'Or</t>
  </si>
  <si>
    <t>Simola Sari</t>
  </si>
  <si>
    <t>Juniper Quick Quality</t>
  </si>
  <si>
    <t>Mäkelä Johanna</t>
  </si>
  <si>
    <t>Cloebayou v/d Castershoeve</t>
  </si>
  <si>
    <t>PuLa</t>
  </si>
  <si>
    <t>Onnela Emmi</t>
  </si>
  <si>
    <t>Fantacy</t>
  </si>
  <si>
    <t>Team MP</t>
  </si>
  <si>
    <t>Koskela Inka</t>
  </si>
  <si>
    <t>Munsboro Puzzle</t>
  </si>
  <si>
    <t>Linnanmäki Julia</t>
  </si>
  <si>
    <t>Tenor</t>
  </si>
  <si>
    <t>MyRat</t>
  </si>
  <si>
    <t>Gawain I</t>
  </si>
  <si>
    <t>Aino 30.5.</t>
  </si>
  <si>
    <t>Harjula Riikka</t>
  </si>
  <si>
    <t>Hope's Justina</t>
  </si>
  <si>
    <t>Ypäjä Karla</t>
  </si>
  <si>
    <t>Untola Elli</t>
  </si>
  <si>
    <t>Fieldhill Julle Jumper</t>
  </si>
  <si>
    <t>Kortesoja Sara</t>
  </si>
  <si>
    <t>Evita</t>
  </si>
  <si>
    <t>Antell John</t>
  </si>
  <si>
    <t>Iscara del Maset</t>
  </si>
  <si>
    <t>KG Corazon</t>
  </si>
  <si>
    <t>Beau DDH</t>
  </si>
  <si>
    <t>Osaka Hästak</t>
  </si>
  <si>
    <t>Ypäjä Isandra</t>
  </si>
  <si>
    <t>Markkanen Sanna</t>
  </si>
  <si>
    <t>Hipograph</t>
  </si>
  <si>
    <t>GoR</t>
  </si>
  <si>
    <t>Quidam's Phantom</t>
  </si>
  <si>
    <t>I'm Mosaik</t>
  </si>
  <si>
    <t>Kiviranta Tomas</t>
  </si>
  <si>
    <t>Apollo Mylord</t>
  </si>
  <si>
    <t>Puomila Heini</t>
  </si>
  <si>
    <t>Benét</t>
  </si>
  <si>
    <t>Laine Pinja</t>
  </si>
  <si>
    <t>High Chin DK Z</t>
  </si>
  <si>
    <t>Stakia-L</t>
  </si>
  <si>
    <t>Midnight Star</t>
  </si>
  <si>
    <t>ei 15</t>
  </si>
  <si>
    <t>Hakkarainen Nea</t>
  </si>
  <si>
    <t>Kapital van Orcid's</t>
  </si>
  <si>
    <t>Rönkkö Mikko</t>
  </si>
  <si>
    <t>Alarm</t>
  </si>
  <si>
    <t>ei 12</t>
  </si>
  <si>
    <t>Virtanen Saana</t>
  </si>
  <si>
    <t>Gaza</t>
  </si>
  <si>
    <t>Putta Adelina</t>
  </si>
  <si>
    <t>Casalls-Ulana</t>
  </si>
  <si>
    <t>Ollila Kreeta</t>
  </si>
  <si>
    <t>Fino Dos Grous</t>
  </si>
  <si>
    <t>AsRa</t>
  </si>
  <si>
    <t>ei 7</t>
  </si>
  <si>
    <t>Lätti Aada</t>
  </si>
  <si>
    <t>Marocco</t>
  </si>
  <si>
    <t>Roslin Anni</t>
  </si>
  <si>
    <t>Victoria de Breve</t>
  </si>
  <si>
    <t>Bottas Emilia</t>
  </si>
  <si>
    <t>Florado vs Romano</t>
  </si>
  <si>
    <t>Leino Helena</t>
  </si>
  <si>
    <t>Merlin des Trieux</t>
  </si>
  <si>
    <t>Skippari Merilin</t>
  </si>
  <si>
    <t>Clitschko</t>
  </si>
  <si>
    <t>TARI</t>
  </si>
  <si>
    <t>Schröder Sandra</t>
  </si>
  <si>
    <t>Montreal</t>
  </si>
  <si>
    <t>Ihatsu Veera</t>
  </si>
  <si>
    <t>Mo Cuishle</t>
  </si>
  <si>
    <t>Juntunen Katja</t>
  </si>
  <si>
    <t>Artic M</t>
  </si>
  <si>
    <t>Rissanen Anni</t>
  </si>
  <si>
    <t>Lady Jane S</t>
  </si>
  <si>
    <t>Haddas Esma</t>
  </si>
  <si>
    <t>Dalco B.</t>
  </si>
  <si>
    <t>Lappalainen Roosa</t>
  </si>
  <si>
    <t>Kevinski</t>
  </si>
  <si>
    <t>Lohja 29.6.</t>
  </si>
  <si>
    <t>ei 18</t>
  </si>
  <si>
    <t>Taito/
100 cm</t>
  </si>
  <si>
    <t>Taito/
90 cm</t>
  </si>
  <si>
    <t>Lindblom Aino</t>
  </si>
  <si>
    <t>Tinnecarrig Ben</t>
  </si>
  <si>
    <t>Hämäläinen Ulrika</t>
  </si>
  <si>
    <t>Prinzessin Palila</t>
  </si>
  <si>
    <t>ei 0</t>
  </si>
  <si>
    <t>ei 11</t>
  </si>
  <si>
    <t>Iber Hassan</t>
  </si>
  <si>
    <t>Jamila</t>
  </si>
  <si>
    <t>HyvUra</t>
  </si>
  <si>
    <t>Siltala Peppi</t>
  </si>
  <si>
    <t>Geronimo</t>
  </si>
  <si>
    <t>ARRA</t>
  </si>
  <si>
    <t>Kuure Eeva</t>
  </si>
  <si>
    <t>Boston</t>
  </si>
  <si>
    <t>Helve Aino</t>
  </si>
  <si>
    <t>Barnard van de Nederblok</t>
  </si>
  <si>
    <t>Kiri Jenni</t>
  </si>
  <si>
    <t>Carefull VDB Z</t>
  </si>
  <si>
    <t>Kapital van Orchid's</t>
  </si>
  <si>
    <t>Kettunen Amelia</t>
  </si>
  <si>
    <t>Grzech</t>
  </si>
  <si>
    <t>RaVe</t>
  </si>
  <si>
    <t>ei 10</t>
  </si>
  <si>
    <t>ei 6</t>
  </si>
  <si>
    <t>Rautpalo Pirita</t>
  </si>
  <si>
    <t>Light Of Atalante</t>
  </si>
  <si>
    <t>L-ER</t>
  </si>
  <si>
    <t>Lindholm Jenna</t>
  </si>
  <si>
    <t>Contecanto</t>
  </si>
  <si>
    <t>Celine</t>
  </si>
  <si>
    <t>Mäkinen Anu</t>
  </si>
  <si>
    <t>He'las Estrella</t>
  </si>
  <si>
    <t>Come On Friend</t>
  </si>
  <si>
    <t>Partanen Lotta</t>
  </si>
  <si>
    <t>Dubai LPM</t>
  </si>
  <si>
    <t>Perälä Mette</t>
  </si>
  <si>
    <t>High Fly</t>
  </si>
  <si>
    <t>Lakovaara Vivi</t>
  </si>
  <si>
    <t>Caltendro</t>
  </si>
  <si>
    <t>Holma Ilona</t>
  </si>
  <si>
    <t>Top Norrsken</t>
  </si>
  <si>
    <t>Julkunen Emma</t>
  </si>
  <si>
    <t>Valessa</t>
  </si>
  <si>
    <t>KiuRa</t>
  </si>
  <si>
    <t>ei 16</t>
  </si>
  <si>
    <t>Miettinen Nella</t>
  </si>
  <si>
    <t>Goldstunde F VH Juxschot</t>
  </si>
  <si>
    <t>Mattila Laura</t>
  </si>
  <si>
    <t>Castello</t>
  </si>
  <si>
    <t>A'Nuit</t>
  </si>
  <si>
    <t>Stranden Päivi</t>
  </si>
  <si>
    <t>Cezars</t>
  </si>
  <si>
    <t>Weisell Jonna</t>
  </si>
  <si>
    <t>Coreno</t>
  </si>
  <si>
    <t>SiRa</t>
  </si>
  <si>
    <t>ei 2</t>
  </si>
  <si>
    <t>Silvennoinen Anna-Karin</t>
  </si>
  <si>
    <t>Beauty</t>
  </si>
  <si>
    <t>Soie Noire</t>
  </si>
  <si>
    <t>Rousu Sofia</t>
  </si>
  <si>
    <t>Thor</t>
  </si>
  <si>
    <t>MELARA</t>
  </si>
  <si>
    <t>Liimatainen Helmi</t>
  </si>
  <si>
    <t>Chaga Daga Ya-Ya</t>
  </si>
  <si>
    <t>Rinkki</t>
  </si>
  <si>
    <t>Taito/100</t>
  </si>
  <si>
    <t>Taito/110</t>
  </si>
  <si>
    <t>115 cm</t>
  </si>
  <si>
    <t>Kemppainen Elina</t>
  </si>
  <si>
    <t>Nimbo</t>
  </si>
  <si>
    <t>ProD</t>
  </si>
  <si>
    <t>Eolita L</t>
  </si>
  <si>
    <t>Övergaard Lotta</t>
  </si>
  <si>
    <t>Lakovaara Emma</t>
  </si>
  <si>
    <t>Esta</t>
  </si>
  <si>
    <t>Cipendeils</t>
  </si>
  <si>
    <t>Pöppönen Anni</t>
  </si>
  <si>
    <t>Katapult van St. Anneke</t>
  </si>
  <si>
    <t>Claire II</t>
  </si>
  <si>
    <t>Rajanti Annika</t>
  </si>
  <si>
    <t>Reina</t>
  </si>
  <si>
    <t>Loukkola Aada</t>
  </si>
  <si>
    <t>Lenore</t>
  </si>
  <si>
    <t>Mustonen Heidi</t>
  </si>
  <si>
    <t>Ziltas Constasia</t>
  </si>
  <si>
    <t>Lupis 7.7.</t>
  </si>
  <si>
    <t>Quentina</t>
  </si>
  <si>
    <t>Ukkola Ella</t>
  </si>
  <si>
    <t>Ein Monday Angel</t>
  </si>
  <si>
    <t>HAMR</t>
  </si>
  <si>
    <t>ei 13</t>
  </si>
  <si>
    <t>Ikonen Viivi</t>
  </si>
  <si>
    <t>Ein Valter</t>
  </si>
  <si>
    <t>Heikkinen Helmi</t>
  </si>
  <si>
    <t>Fuzzydice</t>
  </si>
  <si>
    <t>Partanen Aada</t>
  </si>
  <si>
    <t>Grey Storm</t>
  </si>
  <si>
    <t>RaKa</t>
  </si>
  <si>
    <t>D-Gramant Z</t>
  </si>
  <si>
    <t>Pitkänen Kreetta</t>
  </si>
  <si>
    <t>Reveranss</t>
  </si>
  <si>
    <t>Jensen Mette</t>
  </si>
  <si>
    <t>ST Sebastian</t>
  </si>
  <si>
    <t>Oinonen Olivia</t>
  </si>
  <si>
    <t>G-Victoria</t>
  </si>
  <si>
    <t>LR</t>
  </si>
  <si>
    <t>Kähäri Maarit</t>
  </si>
  <si>
    <t>Kautonen Charlotta</t>
  </si>
  <si>
    <t>Curious U</t>
  </si>
  <si>
    <t>TKa</t>
  </si>
  <si>
    <t>Saarikko Emmi</t>
  </si>
  <si>
    <t>HC Lamourette</t>
  </si>
  <si>
    <t>Lahti 14.7.</t>
  </si>
  <si>
    <t>Huotarinen Enni / Varenti Salla</t>
  </si>
  <si>
    <t>Pellikka Maija-Riikka / Varenti Salla</t>
  </si>
  <si>
    <t>Jäntti Lasse</t>
  </si>
  <si>
    <t>Henry J</t>
  </si>
  <si>
    <t>Kivelä Emmi</t>
  </si>
  <si>
    <t>Quartal</t>
  </si>
  <si>
    <t>Taimisto Maiju</t>
  </si>
  <si>
    <t>Dauphin Bayern</t>
  </si>
  <si>
    <t>LKR</t>
  </si>
  <si>
    <t>Danielsbacka Kia</t>
  </si>
  <si>
    <t>Quatsch Nicht Schätzchen</t>
  </si>
  <si>
    <t>Häkkinen Maiju</t>
  </si>
  <si>
    <t>Aslan</t>
  </si>
  <si>
    <t>Salo Horse Show 12.7.</t>
  </si>
  <si>
    <t>Chicago</t>
  </si>
  <si>
    <t>ei 14</t>
  </si>
  <si>
    <t>Chardonnay Nahi</t>
  </si>
  <si>
    <t>Hulkko Nea</t>
  </si>
  <si>
    <t>Doria</t>
  </si>
  <si>
    <t>KoRa</t>
  </si>
  <si>
    <t>Pitkäranta Julia</t>
  </si>
  <si>
    <t>Luna VI</t>
  </si>
  <si>
    <t>TR</t>
  </si>
  <si>
    <t>Jansson Marie-Helen</t>
  </si>
  <si>
    <t>Cassiopeija</t>
  </si>
  <si>
    <t>Ahlbom Karoliina</t>
  </si>
  <si>
    <t>Funkel Gabriel</t>
  </si>
  <si>
    <t>Murtola Jenna</t>
  </si>
  <si>
    <t>Queen</t>
  </si>
  <si>
    <t>Ehnberg Madeleine</t>
  </si>
  <si>
    <t>Hagelunds Zaphira</t>
  </si>
  <si>
    <t>Salminen Ida</t>
  </si>
  <si>
    <t>Chippendale</t>
  </si>
  <si>
    <t>ei 1</t>
  </si>
  <si>
    <t>Leopoldo 200</t>
  </si>
  <si>
    <t>Haikarainen Minna</t>
  </si>
  <si>
    <t>Escape JB</t>
  </si>
  <si>
    <t>ei 9</t>
  </si>
  <si>
    <t>ei 4</t>
  </si>
  <si>
    <t>Quality Trick Carrus</t>
  </si>
  <si>
    <t>Salo Kesäkilpa 19.7.</t>
  </si>
  <si>
    <t>Jelinka</t>
  </si>
  <si>
    <t>Koski Peppi</t>
  </si>
  <si>
    <t>Crystal Bay</t>
  </si>
  <si>
    <t>Orchid's Vienna</t>
  </si>
  <si>
    <t>ei 3</t>
  </si>
  <si>
    <t>Viviana</t>
  </si>
  <si>
    <t>Fredriksson Lotta</t>
  </si>
  <si>
    <t>Alidy R</t>
  </si>
  <si>
    <t>J-PR</t>
  </si>
  <si>
    <t>Virolainen Petra</t>
  </si>
  <si>
    <t>SG His Fairly</t>
  </si>
  <si>
    <t>Game Point</t>
  </si>
  <si>
    <t>Repo Nelly</t>
  </si>
  <si>
    <t>Derke</t>
  </si>
  <si>
    <t>SVR</t>
  </si>
  <si>
    <t>Pisteet ovat hevoskohtaisia.</t>
  </si>
  <si>
    <t xml:space="preserve">Enintään 8 osakilpailutulosta huomioidaan.    </t>
  </si>
  <si>
    <t>0 vp 1. vaihe  = 2 pistettä, 0 vp 2. vaihe = 1 piste.</t>
  </si>
  <si>
    <t>Yht.</t>
  </si>
  <si>
    <t>Seura</t>
  </si>
  <si>
    <t>Stable Nova</t>
  </si>
  <si>
    <t>Racing Trophy 6-v, 2019</t>
  </si>
  <si>
    <t>6 VUOTIAILLE HEVOSILLE  (s. 2013)</t>
  </si>
  <si>
    <t>Finaali: 0 vp. = 3 pistettä</t>
  </si>
  <si>
    <t>Tuusula</t>
  </si>
  <si>
    <t>Salo/TEHO</t>
  </si>
  <si>
    <t>Racing Trophy 5-v, 2019</t>
  </si>
  <si>
    <t>5 VUOTIAILLE HEVOSILLE  (s. 2014)</t>
  </si>
  <si>
    <t>Salo /SRS</t>
  </si>
  <si>
    <t>Helsinki, finaali</t>
  </si>
  <si>
    <t>Granroth Susanna /
Kaakko Sonja</t>
  </si>
  <si>
    <t>Nevala Emmi-Maria /
Huhtasalo Jenna</t>
  </si>
  <si>
    <t>TaRA</t>
  </si>
  <si>
    <t>Pin Rock's Codonopsis</t>
  </si>
  <si>
    <t>Virenius Vilja</t>
  </si>
  <si>
    <t>Kotirinteen Risto Reipas</t>
  </si>
  <si>
    <t>Ruunu Emilia</t>
  </si>
  <si>
    <t>El Karisma SE ox</t>
  </si>
  <si>
    <t>ei 5</t>
  </si>
  <si>
    <t>Lipponen Sonja</t>
  </si>
  <si>
    <t>Kantje's Ferdi</t>
  </si>
  <si>
    <t>Oja-Nisula Martta</t>
  </si>
  <si>
    <t>Okey</t>
  </si>
  <si>
    <t>KURAT</t>
  </si>
  <si>
    <t>Vörgren Veera</t>
  </si>
  <si>
    <t>Vip</t>
  </si>
  <si>
    <t>Liila Tanja</t>
  </si>
  <si>
    <t>Apollon V</t>
  </si>
  <si>
    <t>ei 17</t>
  </si>
  <si>
    <t>Fun For 2 C</t>
  </si>
  <si>
    <t>Wermundsén Olivia</t>
  </si>
  <si>
    <t>Carla T.</t>
  </si>
  <si>
    <t>Virtanen Elvira</t>
  </si>
  <si>
    <t>Francini</t>
  </si>
  <si>
    <t>PaRS</t>
  </si>
  <si>
    <t>Coldplay W Z</t>
  </si>
  <si>
    <t>Meronen Sonja</t>
  </si>
  <si>
    <t>Guvé</t>
  </si>
  <si>
    <t>ei 8</t>
  </si>
  <si>
    <t>Full Of Life</t>
  </si>
  <si>
    <t>Uunila Roosa</t>
  </si>
  <si>
    <t>Hedanga OMHG</t>
  </si>
  <si>
    <t>Fiona</t>
  </si>
  <si>
    <t>Lehto Anna</t>
  </si>
  <si>
    <t>Maurice The Dude</t>
  </si>
  <si>
    <t>KJR</t>
  </si>
  <si>
    <t>Kunta Kinte van Koekshof</t>
  </si>
  <si>
    <t>Rouvinen Johanna</t>
  </si>
  <si>
    <t>C-Kina</t>
  </si>
  <si>
    <t>Huhdanperä Oona</t>
  </si>
  <si>
    <t>Boyco</t>
  </si>
  <si>
    <t>Century Fox</t>
  </si>
  <si>
    <t>Bernard Aurora</t>
  </si>
  <si>
    <t>Amaranta</t>
  </si>
  <si>
    <t>Kalisto van't Keldertje</t>
  </si>
  <si>
    <t>Cancarina</t>
  </si>
  <si>
    <t>Nurmesviita Nina</t>
  </si>
  <si>
    <t>Aramara Ramses</t>
  </si>
  <si>
    <t>Makkonen Hanna</t>
  </si>
  <si>
    <t>Fuego L</t>
  </si>
  <si>
    <t>Reilin Valtteri</t>
  </si>
  <si>
    <t>Clavina Y</t>
  </si>
  <si>
    <t>Klaukkala 3.8.</t>
  </si>
  <si>
    <t>Jelena OMHG</t>
  </si>
  <si>
    <t>Ascoast Calistro</t>
  </si>
  <si>
    <t>Keinänen Linda /
Morna Madis</t>
  </si>
  <si>
    <t>Cherepovskiy Konstantin</t>
  </si>
  <si>
    <t>Lacassida</t>
  </si>
  <si>
    <t>RCR</t>
  </si>
  <si>
    <t>Concept</t>
  </si>
  <si>
    <t>Mankinen Kiana</t>
  </si>
  <si>
    <t>Gina Xanette 594 NF</t>
  </si>
  <si>
    <t>Copper's Prince Caspian</t>
  </si>
  <si>
    <t>Porteur de Lumière 3081</t>
  </si>
  <si>
    <t>Powerpark 1.8.</t>
  </si>
  <si>
    <t>Oranta Joonas / Heikkinen Petra</t>
  </si>
  <si>
    <t>Rantala Laura</t>
  </si>
  <si>
    <t>Jackson's Noble Knight</t>
  </si>
  <si>
    <t>Crunchtastic</t>
  </si>
  <si>
    <t>D-Uno</t>
  </si>
  <si>
    <t>Alho Lotta</t>
  </si>
  <si>
    <t>Envoque WV</t>
  </si>
  <si>
    <t>Garike</t>
  </si>
  <si>
    <t>Rämö Anna</t>
  </si>
  <si>
    <t>Cause I Can</t>
  </si>
  <si>
    <t>Ziva Blue</t>
  </si>
  <si>
    <t>Utopie Z</t>
  </si>
  <si>
    <t>Ypäjä Kashmir</t>
  </si>
  <si>
    <t>Berglands Veyron</t>
  </si>
  <si>
    <t>Kinnunen Kimmo</t>
  </si>
  <si>
    <t>Still-Hof Celene</t>
  </si>
  <si>
    <t>Jääskeläinen Elina</t>
  </si>
  <si>
    <t>Lanceta</t>
  </si>
  <si>
    <t>Arctic Tour 9.8.</t>
  </si>
  <si>
    <t>Ei pisteitä</t>
  </si>
  <si>
    <t>Lamppa Emelie</t>
  </si>
  <si>
    <t>Rob Rickey</t>
  </si>
  <si>
    <t>SWE</t>
  </si>
  <si>
    <t>Israelsson Johanna</t>
  </si>
  <si>
    <t>Churchill</t>
  </si>
  <si>
    <t>Hietala Jonna</t>
  </si>
  <si>
    <t>Csaba</t>
  </si>
  <si>
    <t>ei15</t>
  </si>
  <si>
    <t>Lindqvist Fanni</t>
  </si>
  <si>
    <t>Commando</t>
  </si>
  <si>
    <t>Blanck Fanny</t>
  </si>
  <si>
    <t>Luxor L</t>
  </si>
  <si>
    <t>Olofsson David</t>
  </si>
  <si>
    <t>Exit</t>
  </si>
  <si>
    <t>Lindelöf Charlotta</t>
  </si>
  <si>
    <t>Cardento vt Willebeke Z</t>
  </si>
  <si>
    <t>Cash is King</t>
  </si>
  <si>
    <t>Spiccato Q</t>
  </si>
  <si>
    <t>19.8.</t>
  </si>
  <si>
    <t>Chamillionare</t>
  </si>
  <si>
    <t>Ibis Liberté</t>
  </si>
  <si>
    <t xml:space="preserve">PPHS Ypäjä </t>
  </si>
  <si>
    <t>7-v hevonen</t>
  </si>
  <si>
    <t>KF /
Finaali</t>
  </si>
  <si>
    <t>KF/Finaali</t>
  </si>
  <si>
    <t>Lilja Pinja</t>
  </si>
  <si>
    <t>Backwoods Challenger</t>
  </si>
  <si>
    <t>Sjöberg Janette</t>
  </si>
  <si>
    <t>Asirietis</t>
  </si>
  <si>
    <t>FINAALI</t>
  </si>
  <si>
    <t>GP-finaali</t>
  </si>
  <si>
    <t>uusinta</t>
  </si>
  <si>
    <t>sija</t>
  </si>
  <si>
    <t>yht.</t>
  </si>
  <si>
    <t>pisteet</t>
  </si>
  <si>
    <t>aika</t>
  </si>
  <si>
    <t xml:space="preserve">
Morna Madis</t>
  </si>
  <si>
    <t xml:space="preserve">
Kaakko Sonja</t>
  </si>
  <si>
    <t>hyl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</si>
</sst>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Border="1"/>
    <xf numFmtId="0" fontId="7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Border="1"/>
    <xf numFmtId="0" fontId="12" fillId="0" borderId="0" xfId="0" applyFont="1"/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2" fillId="0" borderId="0" xfId="0" quotePrefix="1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 wrapText="1"/>
    </xf>
    <xf numFmtId="0" fontId="15" fillId="0" borderId="0" xfId="0" applyFont="1" applyAlignment="1">
      <alignment horizontal="center"/>
    </xf>
    <xf numFmtId="0" fontId="11" fillId="0" borderId="0" xfId="0" applyFont="1" applyFill="1" applyAlignment="1">
      <alignment horizontal="center" wrapText="1"/>
    </xf>
    <xf numFmtId="0" fontId="7" fillId="0" borderId="1" xfId="0" applyFont="1" applyFill="1" applyBorder="1"/>
    <xf numFmtId="0" fontId="0" fillId="0" borderId="0" xfId="0" applyFont="1" applyFill="1" applyBorder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16" fillId="0" borderId="0" xfId="0" quotePrefix="1" applyFont="1" applyAlignment="1">
      <alignment horizontal="center" wrapText="1"/>
    </xf>
    <xf numFmtId="0" fontId="0" fillId="0" borderId="1" xfId="0" applyFont="1" applyFill="1" applyBorder="1"/>
    <xf numFmtId="0" fontId="18" fillId="0" borderId="0" xfId="0" applyFont="1"/>
    <xf numFmtId="0" fontId="6" fillId="0" borderId="0" xfId="0" applyFont="1" applyFill="1" applyAlignment="1">
      <alignment horizontal="center" wrapText="1"/>
    </xf>
    <xf numFmtId="0" fontId="19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Fill="1" applyBorder="1"/>
    <xf numFmtId="0" fontId="1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Fill="1"/>
    <xf numFmtId="0" fontId="0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8" fillId="0" borderId="0" xfId="0" applyFont="1"/>
    <xf numFmtId="0" fontId="2" fillId="0" borderId="0" xfId="0" applyFont="1"/>
    <xf numFmtId="0" fontId="10" fillId="0" borderId="0" xfId="0" applyFont="1"/>
    <xf numFmtId="0" fontId="21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Fill="1" applyBorder="1"/>
    <xf numFmtId="0" fontId="22" fillId="0" borderId="0" xfId="0" applyFont="1" applyBorder="1"/>
    <xf numFmtId="0" fontId="13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4" fontId="8" fillId="0" borderId="0" xfId="0" applyNumberFormat="1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/>
    <xf numFmtId="0" fontId="6" fillId="0" borderId="0" xfId="0" applyFont="1"/>
    <xf numFmtId="0" fontId="0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11" fillId="0" borderId="0" xfId="0" applyFont="1"/>
    <xf numFmtId="0" fontId="0" fillId="0" borderId="1" xfId="0" applyFill="1" applyBorder="1"/>
    <xf numFmtId="0" fontId="0" fillId="0" borderId="0" xfId="0" applyFont="1" applyAlignment="1">
      <alignment vertical="center"/>
    </xf>
    <xf numFmtId="0" fontId="0" fillId="0" borderId="0" xfId="0" applyFont="1" applyFill="1" applyAlignment="1"/>
    <xf numFmtId="0" fontId="7" fillId="0" borderId="1" xfId="0" applyFont="1" applyFill="1" applyBorder="1" applyAlignment="1"/>
    <xf numFmtId="0" fontId="18" fillId="0" borderId="0" xfId="0" applyFont="1"/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/>
    </xf>
    <xf numFmtId="0" fontId="0" fillId="0" borderId="0" xfId="0" applyFill="1"/>
    <xf numFmtId="0" fontId="21" fillId="0" borderId="0" xfId="0" applyFont="1"/>
    <xf numFmtId="0" fontId="0" fillId="0" borderId="0" xfId="0" applyFill="1" applyAlignment="1">
      <alignment horizontal="right" vertical="center" wrapText="1"/>
    </xf>
    <xf numFmtId="0" fontId="0" fillId="0" borderId="1" xfId="0" applyFont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0" fillId="0" borderId="0" xfId="0"/>
    <xf numFmtId="0" fontId="0" fillId="0" borderId="0" xfId="0" applyFont="1"/>
    <xf numFmtId="0" fontId="0" fillId="0" borderId="1" xfId="0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0" fillId="0" borderId="1" xfId="0" applyFill="1" applyBorder="1" applyAlignment="1">
      <alignment vertical="center" wrapText="1"/>
    </xf>
    <xf numFmtId="0" fontId="0" fillId="0" borderId="0" xfId="0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Border="1"/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left"/>
    </xf>
    <xf numFmtId="0" fontId="7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/>
    <xf numFmtId="0" fontId="23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horizontal="center"/>
    </xf>
    <xf numFmtId="0" fontId="1" fillId="0" borderId="0" xfId="0" applyFont="1" applyAlignment="1"/>
    <xf numFmtId="0" fontId="1" fillId="0" borderId="0" xfId="0" applyNumberFormat="1" applyFont="1" applyFill="1" applyAlignment="1">
      <alignment horizontal="center"/>
    </xf>
    <xf numFmtId="0" fontId="14" fillId="0" borderId="0" xfId="0" applyFont="1" applyAlignment="1">
      <alignment vertical="center"/>
    </xf>
    <xf numFmtId="0" fontId="23" fillId="0" borderId="0" xfId="0" quotePrefix="1" applyNumberFormat="1" applyFont="1" applyFill="1" applyAlignment="1">
      <alignment horizontal="left"/>
    </xf>
    <xf numFmtId="0" fontId="30" fillId="0" borderId="0" xfId="0" applyNumberFormat="1" applyFont="1" applyFill="1" applyAlignment="1"/>
    <xf numFmtId="0" fontId="30" fillId="0" borderId="0" xfId="0" applyNumberFormat="1" applyFont="1" applyFill="1" applyAlignment="1">
      <alignment vertical="center"/>
    </xf>
    <xf numFmtId="0" fontId="28" fillId="0" borderId="0" xfId="0" applyNumberFormat="1" applyFont="1" applyFill="1" applyAlignment="1"/>
    <xf numFmtId="0" fontId="23" fillId="0" borderId="8" xfId="0" applyNumberFormat="1" applyFont="1" applyFill="1" applyBorder="1" applyAlignment="1">
      <alignment horizontal="center"/>
    </xf>
    <xf numFmtId="0" fontId="23" fillId="0" borderId="9" xfId="0" applyNumberFormat="1" applyFont="1" applyFill="1" applyBorder="1" applyAlignment="1">
      <alignment horizontal="center"/>
    </xf>
    <xf numFmtId="0" fontId="23" fillId="0" borderId="11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13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left"/>
    </xf>
    <xf numFmtId="0" fontId="1" fillId="0" borderId="0" xfId="0" applyNumberFormat="1" applyFont="1" applyFill="1" applyAlignment="1">
      <alignment shrinkToFit="1"/>
    </xf>
    <xf numFmtId="0" fontId="24" fillId="0" borderId="0" xfId="0" applyFont="1"/>
    <xf numFmtId="0" fontId="24" fillId="0" borderId="0" xfId="0" applyFont="1" applyAlignment="1">
      <alignment horizontal="center"/>
    </xf>
    <xf numFmtId="0" fontId="23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23" fillId="0" borderId="6" xfId="0" applyNumberFormat="1" applyFont="1" applyFill="1" applyBorder="1" applyAlignment="1">
      <alignment horizontal="center"/>
    </xf>
    <xf numFmtId="0" fontId="23" fillId="0" borderId="6" xfId="0" applyNumberFormat="1" applyFont="1" applyFill="1" applyBorder="1" applyAlignment="1"/>
    <xf numFmtId="0" fontId="14" fillId="0" borderId="0" xfId="0" applyFont="1"/>
    <xf numFmtId="0" fontId="23" fillId="0" borderId="5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shrinkToFit="1"/>
    </xf>
    <xf numFmtId="0" fontId="31" fillId="0" borderId="5" xfId="0" applyNumberFormat="1" applyFont="1" applyFill="1" applyBorder="1" applyAlignment="1"/>
    <xf numFmtId="0" fontId="1" fillId="0" borderId="5" xfId="0" applyNumberFormat="1" applyFont="1" applyFill="1" applyBorder="1" applyAlignment="1"/>
    <xf numFmtId="0" fontId="23" fillId="0" borderId="14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3" fillId="0" borderId="15" xfId="0" applyNumberFormat="1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3" fillId="0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4" borderId="0" xfId="0" applyFont="1" applyFill="1"/>
    <xf numFmtId="0" fontId="8" fillId="4" borderId="0" xfId="0" applyFont="1" applyFill="1"/>
    <xf numFmtId="0" fontId="0" fillId="4" borderId="0" xfId="0" applyFont="1" applyFill="1" applyAlignment="1">
      <alignment horizontal="center"/>
    </xf>
    <xf numFmtId="0" fontId="14" fillId="4" borderId="0" xfId="0" applyFont="1" applyFill="1" applyAlignment="1">
      <alignment wrapText="1"/>
    </xf>
    <xf numFmtId="0" fontId="19" fillId="4" borderId="1" xfId="0" applyFont="1" applyFill="1" applyBorder="1" applyAlignment="1">
      <alignment horizontal="center"/>
    </xf>
    <xf numFmtId="0" fontId="0" fillId="4" borderId="0" xfId="0" applyFont="1" applyFill="1"/>
    <xf numFmtId="0" fontId="17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7" fillId="4" borderId="1" xfId="0" quotePrefix="1" applyFont="1" applyFill="1" applyBorder="1" applyAlignment="1">
      <alignment horizontal="center"/>
    </xf>
    <xf numFmtId="0" fontId="25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vertical="center" wrapText="1"/>
    </xf>
    <xf numFmtId="0" fontId="7" fillId="0" borderId="3" xfId="0" applyFont="1" applyFill="1" applyBorder="1"/>
    <xf numFmtId="0" fontId="7" fillId="5" borderId="1" xfId="0" applyFont="1" applyFill="1" applyBorder="1" applyAlignment="1">
      <alignment wrapText="1"/>
    </xf>
    <xf numFmtId="0" fontId="2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6" borderId="1" xfId="0" applyFill="1" applyBorder="1"/>
    <xf numFmtId="0" fontId="25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0" fillId="6" borderId="1" xfId="0" applyFill="1" applyBorder="1" applyAlignment="1">
      <alignment horizontal="left"/>
    </xf>
    <xf numFmtId="0" fontId="1" fillId="0" borderId="0" xfId="0" applyNumberFormat="1" applyFont="1" applyFill="1" applyAlignment="1">
      <alignment vertical="center"/>
    </xf>
    <xf numFmtId="0" fontId="30" fillId="0" borderId="0" xfId="0" applyNumberFormat="1" applyFont="1" applyFill="1" applyAlignment="1">
      <alignment vertical="center"/>
    </xf>
    <xf numFmtId="0" fontId="23" fillId="0" borderId="11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0" fontId="30" fillId="0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0" fontId="23" fillId="0" borderId="11" xfId="0" applyNumberFormat="1" applyFont="1" applyFill="1" applyBorder="1" applyAlignment="1">
      <alignment horizontal="center"/>
    </xf>
    <xf numFmtId="0" fontId="0" fillId="7" borderId="1" xfId="0" applyFill="1" applyBorder="1"/>
    <xf numFmtId="0" fontId="25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23" fillId="0" borderId="6" xfId="0" applyNumberFormat="1" applyFont="1" applyFill="1" applyBorder="1" applyAlignment="1">
      <alignment horizontal="center"/>
    </xf>
    <xf numFmtId="0" fontId="23" fillId="0" borderId="9" xfId="0" applyNumberFormat="1" applyFont="1" applyFill="1" applyBorder="1" applyAlignment="1">
      <alignment horizontal="center"/>
    </xf>
    <xf numFmtId="0" fontId="23" fillId="0" borderId="6" xfId="0" quotePrefix="1" applyNumberFormat="1" applyFont="1" applyFill="1" applyBorder="1" applyAlignment="1">
      <alignment horizontal="center"/>
    </xf>
    <xf numFmtId="0" fontId="23" fillId="0" borderId="11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/>
    </xf>
    <xf numFmtId="0" fontId="23" fillId="0" borderId="8" xfId="0" applyNumberFormat="1" applyFont="1" applyFill="1" applyBorder="1" applyAlignment="1">
      <alignment horizontal="center"/>
    </xf>
    <xf numFmtId="0" fontId="23" fillId="0" borderId="7" xfId="0" applyNumberFormat="1" applyFont="1" applyFill="1" applyBorder="1" applyAlignment="1">
      <alignment horizontal="center"/>
    </xf>
    <xf numFmtId="0" fontId="23" fillId="0" borderId="11" xfId="0" quotePrefix="1" applyNumberFormat="1" applyFont="1" applyFill="1" applyBorder="1" applyAlignment="1">
      <alignment horizontal="center"/>
    </xf>
    <xf numFmtId="0" fontId="23" fillId="0" borderId="12" xfId="0" quotePrefix="1" applyNumberFormat="1" applyFont="1" applyFill="1" applyBorder="1" applyAlignment="1">
      <alignment horizontal="center"/>
    </xf>
    <xf numFmtId="0" fontId="27" fillId="0" borderId="0" xfId="0" quotePrefix="1" applyNumberFormat="1" applyFont="1" applyFill="1" applyAlignment="1">
      <alignment horizontal="left"/>
    </xf>
    <xf numFmtId="0" fontId="27" fillId="0" borderId="0" xfId="0" applyNumberFormat="1" applyFont="1" applyFill="1" applyAlignment="1"/>
    <xf numFmtId="0" fontId="1" fillId="0" borderId="0" xfId="0" applyNumberFormat="1" applyFont="1" applyFill="1" applyAlignment="1">
      <alignment vertical="center"/>
    </xf>
    <xf numFmtId="0" fontId="29" fillId="0" borderId="0" xfId="0" quotePrefix="1" applyNumberFormat="1" applyFont="1" applyFill="1" applyAlignment="1">
      <alignment horizontal="left"/>
    </xf>
    <xf numFmtId="0" fontId="29" fillId="0" borderId="0" xfId="0" applyNumberFormat="1" applyFont="1" applyFill="1" applyAlignment="1"/>
    <xf numFmtId="0" fontId="23" fillId="0" borderId="0" xfId="0" quotePrefix="1" applyNumberFormat="1" applyFont="1" applyFill="1" applyAlignment="1">
      <alignment horizontal="left" vertical="center"/>
    </xf>
    <xf numFmtId="0" fontId="23" fillId="0" borderId="0" xfId="0" applyNumberFormat="1" applyFont="1" applyFill="1" applyAlignment="1">
      <alignment vertical="center"/>
    </xf>
    <xf numFmtId="0" fontId="30" fillId="0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0" fontId="23" fillId="0" borderId="10" xfId="0" quotePrefix="1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3" fillId="0" borderId="0" xfId="0" quotePrefix="1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vertical="center"/>
    </xf>
    <xf numFmtId="0" fontId="25" fillId="0" borderId="13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23" fillId="0" borderId="16" xfId="0" applyNumberFormat="1" applyFont="1" applyFill="1" applyBorder="1" applyAlignment="1">
      <alignment horizontal="center" vertical="center"/>
    </xf>
    <xf numFmtId="0" fontId="0" fillId="0" borderId="17" xfId="0" applyFill="1" applyBorder="1"/>
    <xf numFmtId="0" fontId="25" fillId="0" borderId="17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 shrinkToFit="1"/>
    </xf>
    <xf numFmtId="0" fontId="0" fillId="0" borderId="13" xfId="0" applyFont="1" applyBorder="1" applyAlignment="1">
      <alignment horizontal="center"/>
    </xf>
    <xf numFmtId="0" fontId="23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23" fillId="7" borderId="0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 shrinkToFit="1"/>
    </xf>
    <xf numFmtId="0" fontId="7" fillId="7" borderId="1" xfId="0" applyFont="1" applyFill="1" applyBorder="1"/>
    <xf numFmtId="0" fontId="7" fillId="7" borderId="1" xfId="0" applyFont="1" applyFill="1" applyBorder="1" applyAlignment="1">
      <alignment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9"/>
  <sheetViews>
    <sheetView showGridLines="0" tabSelected="1" zoomScaleNormal="100" workbookViewId="0">
      <selection activeCell="G2" sqref="G2"/>
    </sheetView>
  </sheetViews>
  <sheetFormatPr defaultRowHeight="15" x14ac:dyDescent="0.25"/>
  <cols>
    <col min="1" max="1" width="4.28515625" customWidth="1"/>
    <col min="2" max="2" width="26.42578125" customWidth="1"/>
    <col min="3" max="3" width="20.85546875" customWidth="1"/>
    <col min="4" max="4" width="9.140625" style="4" customWidth="1"/>
    <col min="5" max="8" width="9.5703125" customWidth="1"/>
    <col min="9" max="9" width="10.5703125" bestFit="1" customWidth="1"/>
    <col min="10" max="10" width="10.5703125" customWidth="1"/>
    <col min="11" max="11" width="10.28515625" customWidth="1"/>
    <col min="12" max="12" width="11.5703125" customWidth="1"/>
  </cols>
  <sheetData>
    <row r="1" spans="1:17" ht="18.75" x14ac:dyDescent="0.3">
      <c r="A1" s="4"/>
      <c r="B1" s="1" t="s">
        <v>30</v>
      </c>
      <c r="D1"/>
      <c r="E1" s="4"/>
      <c r="F1" s="2"/>
      <c r="H1" s="3"/>
      <c r="I1" s="3"/>
      <c r="J1" s="3"/>
      <c r="K1" s="3"/>
      <c r="L1" s="5"/>
    </row>
    <row r="2" spans="1:17" x14ac:dyDescent="0.25">
      <c r="A2" s="4"/>
      <c r="B2" t="s">
        <v>4</v>
      </c>
      <c r="D2"/>
      <c r="E2" s="4"/>
      <c r="G2" s="4"/>
      <c r="H2" s="3"/>
      <c r="I2" s="3"/>
      <c r="J2" s="3"/>
      <c r="K2" s="3"/>
      <c r="L2" s="5"/>
    </row>
    <row r="3" spans="1:17" x14ac:dyDescent="0.25">
      <c r="A3" s="4"/>
      <c r="D3"/>
      <c r="E3" s="4"/>
      <c r="F3" s="4"/>
      <c r="G3" s="4"/>
      <c r="H3" s="3"/>
      <c r="I3" s="3"/>
      <c r="J3" s="3"/>
      <c r="K3" s="3"/>
      <c r="L3" s="5"/>
    </row>
    <row r="4" spans="1:17" x14ac:dyDescent="0.25">
      <c r="A4" s="4"/>
      <c r="B4" s="26" t="s">
        <v>5</v>
      </c>
      <c r="D4"/>
      <c r="E4" s="4"/>
      <c r="F4" s="4"/>
      <c r="G4" s="4"/>
      <c r="H4" s="3"/>
      <c r="I4" s="3"/>
      <c r="J4" s="3"/>
      <c r="K4" s="3"/>
      <c r="L4" s="5"/>
    </row>
    <row r="5" spans="1:17" x14ac:dyDescent="0.25">
      <c r="A5" s="4"/>
      <c r="B5" s="6" t="s">
        <v>25</v>
      </c>
      <c r="D5"/>
      <c r="E5" s="4"/>
      <c r="I5" s="37"/>
      <c r="J5" s="37"/>
      <c r="K5" s="7"/>
      <c r="L5" s="5"/>
    </row>
    <row r="6" spans="1:17" x14ac:dyDescent="0.25">
      <c r="A6" s="4"/>
      <c r="B6" s="6"/>
      <c r="D6"/>
      <c r="E6" s="7" t="s">
        <v>20</v>
      </c>
      <c r="F6" s="7" t="s">
        <v>15</v>
      </c>
      <c r="G6" s="7" t="s">
        <v>8</v>
      </c>
      <c r="H6" s="8" t="s">
        <v>6</v>
      </c>
      <c r="I6" s="7" t="s">
        <v>35</v>
      </c>
      <c r="J6" s="7" t="s">
        <v>37</v>
      </c>
      <c r="K6" s="7" t="s">
        <v>1172</v>
      </c>
      <c r="L6" s="5"/>
    </row>
    <row r="7" spans="1:17" x14ac:dyDescent="0.25">
      <c r="A7" s="4"/>
      <c r="B7" s="9" t="s">
        <v>0</v>
      </c>
      <c r="C7" s="28" t="s">
        <v>14</v>
      </c>
      <c r="D7" s="10" t="s">
        <v>1</v>
      </c>
      <c r="E7" s="7" t="s">
        <v>31</v>
      </c>
      <c r="F7" s="7" t="s">
        <v>32</v>
      </c>
      <c r="G7" s="7" t="s">
        <v>33</v>
      </c>
      <c r="H7" s="8" t="s">
        <v>34</v>
      </c>
      <c r="I7" s="8" t="s">
        <v>36</v>
      </c>
      <c r="J7" s="8" t="s">
        <v>38</v>
      </c>
      <c r="K7" s="8" t="s">
        <v>40</v>
      </c>
      <c r="L7" s="11" t="s">
        <v>2</v>
      </c>
    </row>
    <row r="8" spans="1:17" x14ac:dyDescent="0.25">
      <c r="A8" s="4">
        <v>1</v>
      </c>
      <c r="B8" s="229" t="s">
        <v>580</v>
      </c>
      <c r="C8" s="229" t="s">
        <v>593</v>
      </c>
      <c r="D8" s="230" t="s">
        <v>202</v>
      </c>
      <c r="E8" s="231">
        <v>20</v>
      </c>
      <c r="F8" s="231">
        <v>15</v>
      </c>
      <c r="G8" s="231"/>
      <c r="H8" s="231" t="s">
        <v>969</v>
      </c>
      <c r="I8" s="231">
        <v>16</v>
      </c>
      <c r="J8" s="231" t="s">
        <v>1007</v>
      </c>
      <c r="K8" s="231">
        <v>30</v>
      </c>
      <c r="L8" s="232">
        <f t="shared" ref="L8:L49" si="0">SUM(E8:K8)</f>
        <v>81</v>
      </c>
      <c r="N8" s="15">
        <f>COUNT(E8:J8)</f>
        <v>3</v>
      </c>
      <c r="O8" s="15">
        <f t="shared" ref="O8:O29" si="1">IF(N8&gt;3,"  huom",0)</f>
        <v>0</v>
      </c>
      <c r="Q8" s="4"/>
    </row>
    <row r="9" spans="1:17" x14ac:dyDescent="0.25">
      <c r="A9" s="4"/>
      <c r="B9" s="126" t="s">
        <v>582</v>
      </c>
      <c r="C9" s="126" t="s">
        <v>602</v>
      </c>
      <c r="D9" s="136" t="s">
        <v>584</v>
      </c>
      <c r="E9" s="19">
        <v>12</v>
      </c>
      <c r="F9" s="19"/>
      <c r="G9" s="19"/>
      <c r="H9" s="19" t="s">
        <v>1029</v>
      </c>
      <c r="I9" s="19">
        <v>18</v>
      </c>
      <c r="J9" s="19">
        <v>12</v>
      </c>
      <c r="K9" s="19">
        <v>35</v>
      </c>
      <c r="L9" s="14">
        <f t="shared" si="0"/>
        <v>77</v>
      </c>
      <c r="N9" s="125">
        <f t="shared" ref="N9:N49" si="2">COUNT(E9:J9)</f>
        <v>3</v>
      </c>
      <c r="O9" s="15">
        <f>IF(N9&gt;3,"  huom",0)</f>
        <v>0</v>
      </c>
      <c r="Q9" s="4"/>
    </row>
    <row r="10" spans="1:17" x14ac:dyDescent="0.25">
      <c r="A10" s="4"/>
      <c r="B10" s="126" t="s">
        <v>516</v>
      </c>
      <c r="C10" s="126" t="s">
        <v>1026</v>
      </c>
      <c r="D10" s="131" t="s">
        <v>202</v>
      </c>
      <c r="E10" s="19"/>
      <c r="F10" s="19">
        <v>11</v>
      </c>
      <c r="G10" s="19"/>
      <c r="H10" s="19">
        <v>18</v>
      </c>
      <c r="I10" s="19"/>
      <c r="J10" s="19"/>
      <c r="K10" s="19">
        <v>40</v>
      </c>
      <c r="L10" s="14">
        <f t="shared" si="0"/>
        <v>69</v>
      </c>
      <c r="N10" s="125">
        <f t="shared" si="2"/>
        <v>2</v>
      </c>
      <c r="O10" s="15">
        <f t="shared" si="1"/>
        <v>0</v>
      </c>
      <c r="Q10" s="4"/>
    </row>
    <row r="11" spans="1:17" x14ac:dyDescent="0.25">
      <c r="A11" s="4"/>
      <c r="B11" s="126" t="s">
        <v>580</v>
      </c>
      <c r="C11" s="126" t="s">
        <v>603</v>
      </c>
      <c r="D11" s="136" t="s">
        <v>202</v>
      </c>
      <c r="E11" s="19" t="s">
        <v>884</v>
      </c>
      <c r="F11" s="19">
        <v>14</v>
      </c>
      <c r="G11" s="19"/>
      <c r="H11" s="19"/>
      <c r="I11" s="19">
        <v>20</v>
      </c>
      <c r="J11" s="19">
        <v>20</v>
      </c>
      <c r="K11" s="19"/>
      <c r="L11" s="14">
        <f t="shared" si="0"/>
        <v>54</v>
      </c>
      <c r="N11" s="125">
        <f t="shared" si="2"/>
        <v>3</v>
      </c>
      <c r="O11" s="15">
        <f t="shared" si="1"/>
        <v>0</v>
      </c>
      <c r="Q11" s="4"/>
    </row>
    <row r="12" spans="1:17" x14ac:dyDescent="0.25">
      <c r="A12" s="4"/>
      <c r="B12" s="126" t="s">
        <v>599</v>
      </c>
      <c r="C12" s="126" t="s">
        <v>600</v>
      </c>
      <c r="D12" s="136" t="s">
        <v>156</v>
      </c>
      <c r="E12" s="85">
        <v>14</v>
      </c>
      <c r="F12" s="85">
        <v>20</v>
      </c>
      <c r="G12" s="85">
        <v>18</v>
      </c>
      <c r="H12" s="85"/>
      <c r="I12" s="85"/>
      <c r="J12" s="85"/>
      <c r="K12" s="85"/>
      <c r="L12" s="14">
        <f t="shared" si="0"/>
        <v>52</v>
      </c>
      <c r="N12" s="125">
        <f t="shared" si="2"/>
        <v>3</v>
      </c>
      <c r="O12" s="15">
        <f t="shared" si="1"/>
        <v>0</v>
      </c>
      <c r="Q12" s="4"/>
    </row>
    <row r="13" spans="1:17" x14ac:dyDescent="0.25">
      <c r="A13" s="4"/>
      <c r="B13" s="126" t="s">
        <v>582</v>
      </c>
      <c r="C13" s="126" t="s">
        <v>594</v>
      </c>
      <c r="D13" s="136" t="s">
        <v>584</v>
      </c>
      <c r="E13" s="85">
        <v>18</v>
      </c>
      <c r="F13" s="19">
        <v>18</v>
      </c>
      <c r="G13" s="19"/>
      <c r="H13" s="19">
        <v>15</v>
      </c>
      <c r="I13" s="19" t="s">
        <v>843</v>
      </c>
      <c r="J13" s="19"/>
      <c r="K13" s="19"/>
      <c r="L13" s="14">
        <f t="shared" si="0"/>
        <v>51</v>
      </c>
      <c r="N13" s="125">
        <f t="shared" si="2"/>
        <v>3</v>
      </c>
      <c r="O13" s="15">
        <f t="shared" si="1"/>
        <v>0</v>
      </c>
      <c r="Q13" s="4"/>
    </row>
    <row r="14" spans="1:17" x14ac:dyDescent="0.25">
      <c r="A14" s="4"/>
      <c r="B14" s="126" t="s">
        <v>595</v>
      </c>
      <c r="C14" s="126" t="s">
        <v>596</v>
      </c>
      <c r="D14" s="136" t="s">
        <v>597</v>
      </c>
      <c r="E14" s="85">
        <v>16</v>
      </c>
      <c r="F14" s="19" t="s">
        <v>969</v>
      </c>
      <c r="G14" s="19"/>
      <c r="H14" s="19">
        <v>20</v>
      </c>
      <c r="I14" s="19">
        <v>14</v>
      </c>
      <c r="J14" s="19"/>
      <c r="K14" s="19"/>
      <c r="L14" s="14">
        <f t="shared" si="0"/>
        <v>50</v>
      </c>
      <c r="N14" s="125">
        <f t="shared" si="2"/>
        <v>3</v>
      </c>
      <c r="O14" s="15">
        <f t="shared" si="1"/>
        <v>0</v>
      </c>
      <c r="Q14" s="4"/>
    </row>
    <row r="15" spans="1:17" x14ac:dyDescent="0.25">
      <c r="A15" s="4"/>
      <c r="B15" s="126" t="s">
        <v>595</v>
      </c>
      <c r="C15" s="126" t="s">
        <v>598</v>
      </c>
      <c r="D15" s="136" t="s">
        <v>597</v>
      </c>
      <c r="E15" s="85">
        <v>15</v>
      </c>
      <c r="F15" s="19">
        <v>9</v>
      </c>
      <c r="G15" s="19"/>
      <c r="H15" s="19">
        <v>14</v>
      </c>
      <c r="I15" s="19"/>
      <c r="J15" s="19"/>
      <c r="K15" s="19"/>
      <c r="L15" s="14">
        <f t="shared" si="0"/>
        <v>38</v>
      </c>
      <c r="N15" s="125">
        <f t="shared" si="2"/>
        <v>3</v>
      </c>
      <c r="O15" s="15">
        <f t="shared" si="1"/>
        <v>0</v>
      </c>
      <c r="Q15" s="4"/>
    </row>
    <row r="16" spans="1:17" x14ac:dyDescent="0.25">
      <c r="A16" s="4"/>
      <c r="B16" s="126" t="s">
        <v>516</v>
      </c>
      <c r="C16" s="126" t="s">
        <v>601</v>
      </c>
      <c r="D16" s="136" t="s">
        <v>202</v>
      </c>
      <c r="E16" s="85">
        <v>13</v>
      </c>
      <c r="F16" s="19">
        <v>3</v>
      </c>
      <c r="G16" s="19">
        <v>20</v>
      </c>
      <c r="H16" s="19"/>
      <c r="I16" s="19"/>
      <c r="J16" s="19"/>
      <c r="K16" s="19"/>
      <c r="L16" s="14">
        <f t="shared" si="0"/>
        <v>36</v>
      </c>
      <c r="N16" s="125">
        <f t="shared" si="2"/>
        <v>3</v>
      </c>
      <c r="O16" s="15">
        <f t="shared" si="1"/>
        <v>0</v>
      </c>
      <c r="Q16" s="4"/>
    </row>
    <row r="17" spans="1:17" x14ac:dyDescent="0.25">
      <c r="A17" s="4"/>
      <c r="B17" s="127" t="s">
        <v>758</v>
      </c>
      <c r="C17" s="127" t="s">
        <v>759</v>
      </c>
      <c r="D17" s="127" t="s">
        <v>440</v>
      </c>
      <c r="E17" s="85"/>
      <c r="F17" s="85">
        <v>7</v>
      </c>
      <c r="G17" s="85"/>
      <c r="H17" s="85">
        <v>16</v>
      </c>
      <c r="I17" s="85">
        <v>11</v>
      </c>
      <c r="J17" s="85"/>
      <c r="K17" s="85"/>
      <c r="L17" s="14">
        <f t="shared" si="0"/>
        <v>34</v>
      </c>
      <c r="N17" s="125">
        <f t="shared" si="2"/>
        <v>3</v>
      </c>
      <c r="O17" s="15">
        <f t="shared" si="1"/>
        <v>0</v>
      </c>
      <c r="Q17" s="4"/>
    </row>
    <row r="18" spans="1:17" x14ac:dyDescent="0.25">
      <c r="A18" s="4"/>
      <c r="B18" s="133" t="s">
        <v>819</v>
      </c>
      <c r="C18" s="133" t="s">
        <v>820</v>
      </c>
      <c r="D18" s="133" t="s">
        <v>210</v>
      </c>
      <c r="E18" s="13"/>
      <c r="F18" s="13"/>
      <c r="G18" s="13">
        <v>16</v>
      </c>
      <c r="H18" s="13"/>
      <c r="I18" s="13"/>
      <c r="J18" s="13">
        <v>16</v>
      </c>
      <c r="K18" s="13"/>
      <c r="L18" s="14">
        <f t="shared" si="0"/>
        <v>32</v>
      </c>
      <c r="N18" s="125">
        <f t="shared" si="2"/>
        <v>2</v>
      </c>
      <c r="O18" s="15">
        <f>IF(N18&gt;3,"  huom",0)</f>
        <v>0</v>
      </c>
      <c r="Q18" s="4"/>
    </row>
    <row r="19" spans="1:17" x14ac:dyDescent="0.25">
      <c r="A19" s="4"/>
      <c r="B19" s="126" t="s">
        <v>611</v>
      </c>
      <c r="C19" s="126" t="s">
        <v>618</v>
      </c>
      <c r="D19" s="136" t="s">
        <v>122</v>
      </c>
      <c r="E19" s="85">
        <v>4</v>
      </c>
      <c r="F19" s="85"/>
      <c r="G19" s="85">
        <v>15</v>
      </c>
      <c r="H19" s="85">
        <v>11</v>
      </c>
      <c r="I19" s="85"/>
      <c r="J19" s="85"/>
      <c r="K19" s="85"/>
      <c r="L19" s="14">
        <f t="shared" si="0"/>
        <v>30</v>
      </c>
      <c r="N19" s="125">
        <f t="shared" si="2"/>
        <v>3</v>
      </c>
      <c r="O19" s="15">
        <f t="shared" si="1"/>
        <v>0</v>
      </c>
      <c r="Q19" s="4"/>
    </row>
    <row r="20" spans="1:17" x14ac:dyDescent="0.25">
      <c r="A20" s="4"/>
      <c r="B20" s="127" t="s">
        <v>755</v>
      </c>
      <c r="C20" s="127" t="s">
        <v>756</v>
      </c>
      <c r="D20" s="128" t="s">
        <v>149</v>
      </c>
      <c r="E20" s="85"/>
      <c r="F20" s="19">
        <v>12</v>
      </c>
      <c r="G20" s="19"/>
      <c r="H20" s="19">
        <v>10</v>
      </c>
      <c r="I20" s="19"/>
      <c r="J20" s="19"/>
      <c r="K20" s="19"/>
      <c r="L20" s="14">
        <f t="shared" si="0"/>
        <v>22</v>
      </c>
      <c r="N20" s="125">
        <f t="shared" si="2"/>
        <v>2</v>
      </c>
      <c r="O20" s="15">
        <f t="shared" si="1"/>
        <v>0</v>
      </c>
      <c r="Q20" s="4"/>
    </row>
    <row r="21" spans="1:17" x14ac:dyDescent="0.25">
      <c r="A21" s="4"/>
      <c r="B21" s="126" t="s">
        <v>615</v>
      </c>
      <c r="C21" s="126" t="s">
        <v>616</v>
      </c>
      <c r="D21" s="136" t="s">
        <v>617</v>
      </c>
      <c r="E21" s="85">
        <v>5</v>
      </c>
      <c r="F21" s="85"/>
      <c r="G21" s="85"/>
      <c r="H21" s="85"/>
      <c r="I21" s="85">
        <v>13</v>
      </c>
      <c r="J21" s="85"/>
      <c r="K21" s="85"/>
      <c r="L21" s="14">
        <f t="shared" si="0"/>
        <v>18</v>
      </c>
      <c r="N21" s="125">
        <f t="shared" si="2"/>
        <v>2</v>
      </c>
      <c r="O21" s="15">
        <f t="shared" si="1"/>
        <v>0</v>
      </c>
      <c r="Q21" s="4"/>
    </row>
    <row r="22" spans="1:17" x14ac:dyDescent="0.25">
      <c r="A22" s="4"/>
      <c r="B22" s="135" t="s">
        <v>819</v>
      </c>
      <c r="C22" s="135" t="s">
        <v>823</v>
      </c>
      <c r="D22" s="143" t="s">
        <v>202</v>
      </c>
      <c r="E22" s="139"/>
      <c r="F22" s="139"/>
      <c r="G22" s="139"/>
      <c r="H22" s="139"/>
      <c r="I22" s="139"/>
      <c r="J22" s="139">
        <v>18</v>
      </c>
      <c r="K22" s="139"/>
      <c r="L22" s="14">
        <f t="shared" si="0"/>
        <v>18</v>
      </c>
      <c r="N22" s="125">
        <f t="shared" si="2"/>
        <v>1</v>
      </c>
      <c r="O22" s="15">
        <f t="shared" si="1"/>
        <v>0</v>
      </c>
      <c r="Q22" s="4"/>
    </row>
    <row r="23" spans="1:17" x14ac:dyDescent="0.25">
      <c r="A23" s="4"/>
      <c r="B23" s="127" t="s">
        <v>657</v>
      </c>
      <c r="C23" s="127" t="s">
        <v>754</v>
      </c>
      <c r="D23" s="128" t="s">
        <v>659</v>
      </c>
      <c r="E23" s="85"/>
      <c r="F23" s="85">
        <v>16</v>
      </c>
      <c r="G23" s="85"/>
      <c r="H23" s="85"/>
      <c r="I23" s="85"/>
      <c r="J23" s="85"/>
      <c r="K23" s="85"/>
      <c r="L23" s="14">
        <f t="shared" si="0"/>
        <v>16</v>
      </c>
      <c r="N23" s="125">
        <f t="shared" si="2"/>
        <v>1</v>
      </c>
      <c r="O23" s="15">
        <f t="shared" si="1"/>
        <v>0</v>
      </c>
      <c r="Q23" s="4"/>
    </row>
    <row r="24" spans="1:17" x14ac:dyDescent="0.25">
      <c r="A24" s="4"/>
      <c r="B24" s="133" t="s">
        <v>770</v>
      </c>
      <c r="C24" s="133" t="s">
        <v>771</v>
      </c>
      <c r="D24" s="133" t="s">
        <v>149</v>
      </c>
      <c r="E24" s="13"/>
      <c r="F24" s="13">
        <v>1</v>
      </c>
      <c r="G24" s="13"/>
      <c r="H24" s="13"/>
      <c r="I24" s="13"/>
      <c r="J24" s="13">
        <v>15</v>
      </c>
      <c r="K24" s="13"/>
      <c r="L24" s="14">
        <f t="shared" si="0"/>
        <v>16</v>
      </c>
      <c r="N24" s="125">
        <f t="shared" si="2"/>
        <v>2</v>
      </c>
      <c r="O24" s="15">
        <f t="shared" si="1"/>
        <v>0</v>
      </c>
      <c r="Q24" s="4"/>
    </row>
    <row r="25" spans="1:17" x14ac:dyDescent="0.25">
      <c r="A25" s="4"/>
      <c r="B25" s="133" t="s">
        <v>599</v>
      </c>
      <c r="C25" s="133" t="s">
        <v>1122</v>
      </c>
      <c r="D25" s="133" t="s">
        <v>156</v>
      </c>
      <c r="E25" s="13"/>
      <c r="F25" s="13"/>
      <c r="G25" s="13"/>
      <c r="H25" s="13"/>
      <c r="I25" s="13">
        <v>15</v>
      </c>
      <c r="J25" s="13"/>
      <c r="K25" s="13"/>
      <c r="L25" s="14">
        <f t="shared" si="0"/>
        <v>15</v>
      </c>
      <c r="N25" s="125">
        <f t="shared" si="2"/>
        <v>1</v>
      </c>
      <c r="O25" s="15">
        <f t="shared" si="1"/>
        <v>0</v>
      </c>
      <c r="Q25" s="4"/>
    </row>
    <row r="26" spans="1:17" x14ac:dyDescent="0.25">
      <c r="A26" s="4"/>
      <c r="B26" s="126" t="s">
        <v>611</v>
      </c>
      <c r="C26" s="126" t="s">
        <v>612</v>
      </c>
      <c r="D26" s="136" t="s">
        <v>122</v>
      </c>
      <c r="E26" s="85">
        <v>7</v>
      </c>
      <c r="F26" s="85"/>
      <c r="G26" s="85"/>
      <c r="H26" s="85">
        <v>8</v>
      </c>
      <c r="I26" s="85"/>
      <c r="J26" s="85"/>
      <c r="K26" s="85"/>
      <c r="L26" s="14">
        <f t="shared" si="0"/>
        <v>15</v>
      </c>
      <c r="N26" s="125">
        <f t="shared" si="2"/>
        <v>2</v>
      </c>
      <c r="O26" s="15">
        <f t="shared" si="1"/>
        <v>0</v>
      </c>
      <c r="Q26" s="4"/>
    </row>
    <row r="27" spans="1:17" x14ac:dyDescent="0.25">
      <c r="A27" s="4"/>
      <c r="B27" s="133" t="s">
        <v>516</v>
      </c>
      <c r="C27" s="133" t="s">
        <v>821</v>
      </c>
      <c r="D27" s="133" t="s">
        <v>202</v>
      </c>
      <c r="E27" s="13"/>
      <c r="F27" s="13"/>
      <c r="G27" s="13">
        <v>14</v>
      </c>
      <c r="H27" s="13"/>
      <c r="I27" s="13"/>
      <c r="J27" s="13"/>
      <c r="K27" s="13"/>
      <c r="L27" s="14">
        <f t="shared" si="0"/>
        <v>14</v>
      </c>
      <c r="N27" s="125">
        <f t="shared" si="2"/>
        <v>1</v>
      </c>
      <c r="O27" s="15">
        <f t="shared" si="1"/>
        <v>0</v>
      </c>
      <c r="Q27" s="4"/>
    </row>
    <row r="28" spans="1:17" x14ac:dyDescent="0.25">
      <c r="A28" s="4"/>
      <c r="B28" s="133" t="s">
        <v>673</v>
      </c>
      <c r="C28" s="133" t="s">
        <v>822</v>
      </c>
      <c r="D28" s="133" t="s">
        <v>153</v>
      </c>
      <c r="E28" s="13"/>
      <c r="F28" s="13"/>
      <c r="G28" s="13">
        <v>13</v>
      </c>
      <c r="H28" s="13"/>
      <c r="I28" s="13"/>
      <c r="J28" s="13"/>
      <c r="K28" s="13"/>
      <c r="L28" s="14">
        <f t="shared" si="0"/>
        <v>13</v>
      </c>
      <c r="N28" s="125">
        <f t="shared" si="2"/>
        <v>1</v>
      </c>
      <c r="O28" s="15">
        <f t="shared" si="1"/>
        <v>0</v>
      </c>
      <c r="Q28" s="4"/>
    </row>
    <row r="29" spans="1:17" x14ac:dyDescent="0.25">
      <c r="A29" s="4"/>
      <c r="B29" s="135" t="s">
        <v>1158</v>
      </c>
      <c r="C29" s="135" t="s">
        <v>1159</v>
      </c>
      <c r="D29" s="143" t="s">
        <v>1150</v>
      </c>
      <c r="E29" s="139"/>
      <c r="F29" s="139"/>
      <c r="G29" s="139"/>
      <c r="H29" s="139"/>
      <c r="I29" s="139"/>
      <c r="J29" s="139">
        <v>13</v>
      </c>
      <c r="K29" s="139"/>
      <c r="L29" s="14">
        <f t="shared" si="0"/>
        <v>13</v>
      </c>
      <c r="N29" s="125">
        <f t="shared" si="2"/>
        <v>1</v>
      </c>
      <c r="O29" s="15">
        <f t="shared" si="1"/>
        <v>0</v>
      </c>
      <c r="Q29" s="4"/>
    </row>
    <row r="30" spans="1:17" x14ac:dyDescent="0.25">
      <c r="A30" s="4"/>
      <c r="B30" s="133" t="s">
        <v>504</v>
      </c>
      <c r="C30" s="133" t="s">
        <v>614</v>
      </c>
      <c r="D30" s="133" t="s">
        <v>180</v>
      </c>
      <c r="E30" s="13"/>
      <c r="F30" s="13"/>
      <c r="G30" s="13"/>
      <c r="H30" s="13">
        <v>12</v>
      </c>
      <c r="I30" s="13"/>
      <c r="J30" s="13"/>
      <c r="K30" s="13"/>
      <c r="L30" s="14">
        <f t="shared" si="0"/>
        <v>12</v>
      </c>
      <c r="N30" s="125">
        <f t="shared" si="2"/>
        <v>1</v>
      </c>
      <c r="O30" s="15">
        <f>IF(N30&gt;3,"  huom",0)</f>
        <v>0</v>
      </c>
      <c r="Q30" s="4"/>
    </row>
    <row r="31" spans="1:17" x14ac:dyDescent="0.25">
      <c r="A31" s="4"/>
      <c r="B31" s="126" t="s">
        <v>626</v>
      </c>
      <c r="C31" s="126" t="s">
        <v>627</v>
      </c>
      <c r="D31" s="136" t="s">
        <v>329</v>
      </c>
      <c r="E31" s="19">
        <v>1</v>
      </c>
      <c r="F31" s="19">
        <v>10</v>
      </c>
      <c r="G31" s="19"/>
      <c r="H31" s="19"/>
      <c r="I31" s="19"/>
      <c r="J31" s="19"/>
      <c r="K31" s="19"/>
      <c r="L31" s="14">
        <f t="shared" si="0"/>
        <v>11</v>
      </c>
      <c r="N31" s="125">
        <f t="shared" si="2"/>
        <v>2</v>
      </c>
      <c r="O31" s="15">
        <f>IF(N31&gt;3,"  huom",0)</f>
        <v>0</v>
      </c>
      <c r="Q31" s="4"/>
    </row>
    <row r="32" spans="1:17" x14ac:dyDescent="0.25">
      <c r="A32" s="4"/>
      <c r="B32" s="135" t="s">
        <v>1160</v>
      </c>
      <c r="C32" s="135" t="s">
        <v>1161</v>
      </c>
      <c r="D32" s="143" t="s">
        <v>1150</v>
      </c>
      <c r="E32" s="139"/>
      <c r="F32" s="139"/>
      <c r="G32" s="139"/>
      <c r="H32" s="139"/>
      <c r="I32" s="139"/>
      <c r="J32" s="139">
        <v>11</v>
      </c>
      <c r="K32" s="139"/>
      <c r="L32" s="14">
        <f t="shared" si="0"/>
        <v>11</v>
      </c>
      <c r="N32" s="125">
        <f t="shared" si="2"/>
        <v>1</v>
      </c>
      <c r="O32" s="15">
        <f>IF(N32&gt;3,"  huom",0)</f>
        <v>0</v>
      </c>
      <c r="Q32" s="4"/>
    </row>
    <row r="33" spans="1:17" x14ac:dyDescent="0.25">
      <c r="A33" s="4"/>
      <c r="B33" s="12" t="s">
        <v>604</v>
      </c>
      <c r="C33" s="12" t="s">
        <v>605</v>
      </c>
      <c r="D33" s="136" t="s">
        <v>606</v>
      </c>
      <c r="E33" s="19">
        <v>10</v>
      </c>
      <c r="F33" s="19"/>
      <c r="G33" s="19"/>
      <c r="H33" s="19"/>
      <c r="I33" s="19"/>
      <c r="J33" s="19"/>
      <c r="K33" s="19"/>
      <c r="L33" s="14">
        <f t="shared" si="0"/>
        <v>10</v>
      </c>
      <c r="N33" s="125">
        <f t="shared" si="2"/>
        <v>1</v>
      </c>
      <c r="O33" s="15">
        <f t="shared" ref="O33:O49" si="3">IF(N33&gt;3,"  huom",0)</f>
        <v>0</v>
      </c>
      <c r="Q33" s="4"/>
    </row>
    <row r="34" spans="1:17" x14ac:dyDescent="0.25">
      <c r="A34" s="4"/>
      <c r="B34" s="126" t="s">
        <v>607</v>
      </c>
      <c r="C34" s="126" t="s">
        <v>608</v>
      </c>
      <c r="D34" s="136" t="s">
        <v>464</v>
      </c>
      <c r="E34" s="19">
        <v>10</v>
      </c>
      <c r="F34" s="19"/>
      <c r="G34" s="19"/>
      <c r="H34" s="19"/>
      <c r="I34" s="19"/>
      <c r="J34" s="19"/>
      <c r="K34" s="19"/>
      <c r="L34" s="14">
        <f t="shared" si="0"/>
        <v>10</v>
      </c>
      <c r="N34" s="125">
        <f t="shared" si="2"/>
        <v>1</v>
      </c>
      <c r="O34" s="15">
        <f t="shared" si="3"/>
        <v>0</v>
      </c>
      <c r="Q34" s="4"/>
    </row>
    <row r="35" spans="1:17" x14ac:dyDescent="0.25">
      <c r="A35" s="4"/>
      <c r="B35" s="126" t="s">
        <v>623</v>
      </c>
      <c r="C35" s="126" t="s">
        <v>624</v>
      </c>
      <c r="D35" s="136" t="s">
        <v>625</v>
      </c>
      <c r="E35" s="19">
        <v>1</v>
      </c>
      <c r="F35" s="19"/>
      <c r="G35" s="19"/>
      <c r="H35" s="19"/>
      <c r="I35" s="19"/>
      <c r="J35" s="19">
        <v>9</v>
      </c>
      <c r="K35" s="19"/>
      <c r="L35" s="14">
        <f t="shared" si="0"/>
        <v>10</v>
      </c>
      <c r="N35" s="125">
        <f t="shared" si="2"/>
        <v>2</v>
      </c>
      <c r="O35" s="15">
        <f t="shared" si="3"/>
        <v>0</v>
      </c>
      <c r="Q35" s="4"/>
    </row>
    <row r="36" spans="1:17" x14ac:dyDescent="0.25">
      <c r="A36" s="4"/>
      <c r="B36" s="135" t="s">
        <v>1162</v>
      </c>
      <c r="C36" s="135" t="s">
        <v>1163</v>
      </c>
      <c r="D36" s="143" t="s">
        <v>1150</v>
      </c>
      <c r="E36" s="139"/>
      <c r="F36" s="139"/>
      <c r="G36" s="139"/>
      <c r="H36" s="139"/>
      <c r="I36" s="139"/>
      <c r="J36" s="139">
        <v>10</v>
      </c>
      <c r="K36" s="139"/>
      <c r="L36" s="14">
        <f t="shared" si="0"/>
        <v>10</v>
      </c>
      <c r="N36" s="125">
        <f t="shared" si="2"/>
        <v>1</v>
      </c>
      <c r="O36" s="15">
        <f t="shared" si="3"/>
        <v>0</v>
      </c>
      <c r="Q36" s="4"/>
    </row>
    <row r="37" spans="1:17" x14ac:dyDescent="0.25">
      <c r="B37" s="126" t="s">
        <v>751</v>
      </c>
      <c r="C37" s="126" t="s">
        <v>757</v>
      </c>
      <c r="D37" s="131" t="s">
        <v>753</v>
      </c>
      <c r="E37" s="85"/>
      <c r="F37" s="85">
        <v>9</v>
      </c>
      <c r="G37" s="85"/>
      <c r="H37" s="85"/>
      <c r="I37" s="85"/>
      <c r="J37" s="85"/>
      <c r="K37" s="85"/>
      <c r="L37" s="14">
        <f t="shared" si="0"/>
        <v>9</v>
      </c>
      <c r="N37" s="125">
        <f t="shared" si="2"/>
        <v>1</v>
      </c>
      <c r="O37" s="15">
        <f t="shared" si="3"/>
        <v>0</v>
      </c>
    </row>
    <row r="38" spans="1:17" x14ac:dyDescent="0.25">
      <c r="B38" s="126" t="s">
        <v>609</v>
      </c>
      <c r="C38" s="126" t="s">
        <v>610</v>
      </c>
      <c r="D38" s="136" t="s">
        <v>440</v>
      </c>
      <c r="E38" s="85">
        <v>8</v>
      </c>
      <c r="F38" s="85"/>
      <c r="G38" s="85"/>
      <c r="H38" s="85"/>
      <c r="I38" s="85"/>
      <c r="J38" s="85"/>
      <c r="K38" s="85"/>
      <c r="L38" s="14">
        <f t="shared" si="0"/>
        <v>8</v>
      </c>
      <c r="N38" s="125">
        <f t="shared" si="2"/>
        <v>1</v>
      </c>
      <c r="O38" s="15">
        <f t="shared" si="3"/>
        <v>0</v>
      </c>
    </row>
    <row r="39" spans="1:17" x14ac:dyDescent="0.25">
      <c r="B39" s="135" t="s">
        <v>786</v>
      </c>
      <c r="C39" s="135" t="s">
        <v>1164</v>
      </c>
      <c r="D39" s="143" t="s">
        <v>625</v>
      </c>
      <c r="E39" s="139"/>
      <c r="F39" s="139"/>
      <c r="G39" s="139"/>
      <c r="H39" s="139"/>
      <c r="I39" s="139"/>
      <c r="J39" s="139">
        <v>8</v>
      </c>
      <c r="K39" s="139"/>
      <c r="L39" s="14">
        <f t="shared" si="0"/>
        <v>8</v>
      </c>
      <c r="N39" s="125">
        <f t="shared" si="2"/>
        <v>1</v>
      </c>
      <c r="O39" s="125">
        <f t="shared" si="3"/>
        <v>0</v>
      </c>
    </row>
    <row r="40" spans="1:17" x14ac:dyDescent="0.25">
      <c r="B40" s="126" t="s">
        <v>613</v>
      </c>
      <c r="C40" s="126" t="s">
        <v>614</v>
      </c>
      <c r="D40" s="136" t="s">
        <v>259</v>
      </c>
      <c r="E40" s="85">
        <v>6</v>
      </c>
      <c r="F40" s="85"/>
      <c r="G40" s="85"/>
      <c r="H40" s="85"/>
      <c r="I40" s="85"/>
      <c r="J40" s="85"/>
      <c r="K40" s="85"/>
      <c r="L40" s="14">
        <f t="shared" si="0"/>
        <v>6</v>
      </c>
      <c r="N40" s="125">
        <f t="shared" si="2"/>
        <v>1</v>
      </c>
      <c r="O40" s="125">
        <f t="shared" si="3"/>
        <v>0</v>
      </c>
    </row>
    <row r="41" spans="1:17" x14ac:dyDescent="0.25">
      <c r="B41" s="126" t="s">
        <v>760</v>
      </c>
      <c r="C41" s="126" t="s">
        <v>761</v>
      </c>
      <c r="D41" s="131" t="s">
        <v>220</v>
      </c>
      <c r="E41" s="85"/>
      <c r="F41" s="85">
        <v>6</v>
      </c>
      <c r="G41" s="85"/>
      <c r="H41" s="85"/>
      <c r="I41" s="85"/>
      <c r="J41" s="85"/>
      <c r="K41" s="85"/>
      <c r="L41" s="14">
        <f t="shared" si="0"/>
        <v>6</v>
      </c>
      <c r="N41" s="125">
        <f t="shared" si="2"/>
        <v>1</v>
      </c>
      <c r="O41" s="125">
        <f t="shared" si="3"/>
        <v>0</v>
      </c>
    </row>
    <row r="42" spans="1:17" x14ac:dyDescent="0.25">
      <c r="B42" s="126" t="s">
        <v>580</v>
      </c>
      <c r="C42" s="126" t="s">
        <v>762</v>
      </c>
      <c r="D42" s="131" t="s">
        <v>202</v>
      </c>
      <c r="E42" s="85"/>
      <c r="F42" s="85">
        <v>5</v>
      </c>
      <c r="G42" s="85"/>
      <c r="H42" s="85"/>
      <c r="I42" s="85"/>
      <c r="J42" s="85"/>
      <c r="K42" s="85"/>
      <c r="L42" s="14">
        <f t="shared" si="0"/>
        <v>5</v>
      </c>
      <c r="N42" s="125">
        <f t="shared" si="2"/>
        <v>1</v>
      </c>
      <c r="O42" s="125">
        <f t="shared" si="3"/>
        <v>0</v>
      </c>
    </row>
    <row r="43" spans="1:17" x14ac:dyDescent="0.25">
      <c r="B43" s="127" t="s">
        <v>763</v>
      </c>
      <c r="C43" s="127" t="s">
        <v>764</v>
      </c>
      <c r="D43" s="128" t="s">
        <v>202</v>
      </c>
      <c r="E43" s="85"/>
      <c r="F43" s="85">
        <v>4</v>
      </c>
      <c r="G43" s="85"/>
      <c r="H43" s="85"/>
      <c r="I43" s="85"/>
      <c r="J43" s="85"/>
      <c r="K43" s="85"/>
      <c r="L43" s="14">
        <f t="shared" si="0"/>
        <v>4</v>
      </c>
      <c r="N43" s="125">
        <f t="shared" si="2"/>
        <v>1</v>
      </c>
      <c r="O43" s="125">
        <f t="shared" si="3"/>
        <v>0</v>
      </c>
    </row>
    <row r="44" spans="1:17" x14ac:dyDescent="0.25">
      <c r="B44" s="126" t="s">
        <v>619</v>
      </c>
      <c r="C44" s="126" t="s">
        <v>620</v>
      </c>
      <c r="D44" s="136" t="s">
        <v>621</v>
      </c>
      <c r="E44" s="85">
        <v>3</v>
      </c>
      <c r="F44" s="85"/>
      <c r="G44" s="85"/>
      <c r="H44" s="85"/>
      <c r="I44" s="85"/>
      <c r="J44" s="85"/>
      <c r="K44" s="85"/>
      <c r="L44" s="14">
        <f t="shared" si="0"/>
        <v>3</v>
      </c>
      <c r="N44" s="125">
        <f t="shared" si="2"/>
        <v>1</v>
      </c>
      <c r="O44" s="125">
        <f t="shared" si="3"/>
        <v>0</v>
      </c>
    </row>
    <row r="45" spans="1:17" x14ac:dyDescent="0.25">
      <c r="B45" s="126" t="s">
        <v>607</v>
      </c>
      <c r="C45" s="126" t="s">
        <v>622</v>
      </c>
      <c r="D45" s="136" t="s">
        <v>464</v>
      </c>
      <c r="E45" s="85">
        <v>2</v>
      </c>
      <c r="F45" s="85"/>
      <c r="G45" s="85"/>
      <c r="H45" s="85"/>
      <c r="I45" s="85"/>
      <c r="J45" s="85"/>
      <c r="K45" s="85"/>
      <c r="L45" s="14">
        <f t="shared" si="0"/>
        <v>2</v>
      </c>
      <c r="N45" s="125">
        <f t="shared" si="2"/>
        <v>1</v>
      </c>
      <c r="O45" s="125">
        <f t="shared" si="3"/>
        <v>0</v>
      </c>
    </row>
    <row r="46" spans="1:17" x14ac:dyDescent="0.25">
      <c r="B46" s="127" t="s">
        <v>532</v>
      </c>
      <c r="C46" s="127" t="s">
        <v>765</v>
      </c>
      <c r="D46" s="128" t="s">
        <v>259</v>
      </c>
      <c r="E46" s="85"/>
      <c r="F46" s="85">
        <v>2</v>
      </c>
      <c r="G46" s="85"/>
      <c r="H46" s="85"/>
      <c r="I46" s="85"/>
      <c r="J46" s="85"/>
      <c r="K46" s="85"/>
      <c r="L46" s="14">
        <f t="shared" si="0"/>
        <v>2</v>
      </c>
      <c r="N46" s="125">
        <f t="shared" si="2"/>
        <v>1</v>
      </c>
      <c r="O46" s="125">
        <f t="shared" si="3"/>
        <v>0</v>
      </c>
    </row>
    <row r="47" spans="1:17" x14ac:dyDescent="0.25">
      <c r="B47" s="126" t="s">
        <v>628</v>
      </c>
      <c r="C47" s="126" t="s">
        <v>629</v>
      </c>
      <c r="D47" s="136" t="s">
        <v>146</v>
      </c>
      <c r="E47" s="85">
        <v>1</v>
      </c>
      <c r="F47" s="85"/>
      <c r="G47" s="85"/>
      <c r="H47" s="85"/>
      <c r="I47" s="85"/>
      <c r="J47" s="85"/>
      <c r="K47" s="85"/>
      <c r="L47" s="14">
        <f t="shared" si="0"/>
        <v>1</v>
      </c>
      <c r="N47" s="125">
        <f t="shared" si="2"/>
        <v>1</v>
      </c>
      <c r="O47" s="125">
        <f t="shared" si="3"/>
        <v>0</v>
      </c>
    </row>
    <row r="48" spans="1:17" x14ac:dyDescent="0.25">
      <c r="B48" s="133" t="s">
        <v>766</v>
      </c>
      <c r="C48" s="133" t="s">
        <v>767</v>
      </c>
      <c r="D48" s="133" t="s">
        <v>149</v>
      </c>
      <c r="E48" s="13"/>
      <c r="F48" s="13">
        <v>1</v>
      </c>
      <c r="G48" s="13"/>
      <c r="H48" s="13"/>
      <c r="I48" s="13"/>
      <c r="J48" s="13"/>
      <c r="K48" s="13"/>
      <c r="L48" s="14">
        <f t="shared" si="0"/>
        <v>1</v>
      </c>
      <c r="N48" s="125">
        <f t="shared" si="2"/>
        <v>1</v>
      </c>
      <c r="O48" s="125">
        <f t="shared" si="3"/>
        <v>0</v>
      </c>
    </row>
    <row r="49" spans="2:15" x14ac:dyDescent="0.25">
      <c r="B49" s="133" t="s">
        <v>768</v>
      </c>
      <c r="C49" s="133" t="s">
        <v>769</v>
      </c>
      <c r="D49" s="133" t="s">
        <v>560</v>
      </c>
      <c r="E49" s="13"/>
      <c r="F49" s="13">
        <v>1</v>
      </c>
      <c r="G49" s="13"/>
      <c r="H49" s="13"/>
      <c r="I49" s="13"/>
      <c r="J49" s="13"/>
      <c r="K49" s="13"/>
      <c r="L49" s="14">
        <f t="shared" si="0"/>
        <v>1</v>
      </c>
      <c r="N49" s="125">
        <f t="shared" si="2"/>
        <v>1</v>
      </c>
      <c r="O49" s="125">
        <f t="shared" si="3"/>
        <v>0</v>
      </c>
    </row>
  </sheetData>
  <sortState xmlns:xlrd2="http://schemas.microsoft.com/office/spreadsheetml/2017/richdata2" ref="B8:L49">
    <sortCondition descending="1" ref="L8:L49"/>
  </sortState>
  <pageMargins left="1" right="1" top="1" bottom="1" header="0.5" footer="0.5"/>
  <pageSetup paperSize="9" scale="8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487B-EF0C-4AF6-9427-5449C34DA066}">
  <sheetPr>
    <pageSetUpPr fitToPage="1"/>
  </sheetPr>
  <dimension ref="A1:AF37"/>
  <sheetViews>
    <sheetView zoomScale="90" zoomScaleNormal="90" workbookViewId="0">
      <selection activeCell="A6" sqref="A6"/>
    </sheetView>
  </sheetViews>
  <sheetFormatPr defaultRowHeight="15" x14ac:dyDescent="0.25"/>
  <cols>
    <col min="1" max="1" width="4.28515625" style="173" customWidth="1"/>
    <col min="2" max="2" width="26.42578125" style="149" customWidth="1"/>
    <col min="3" max="3" width="24.140625" style="149" bestFit="1" customWidth="1"/>
    <col min="4" max="4" width="7.7109375" style="149" bestFit="1" customWidth="1"/>
    <col min="5" max="5" width="11.5703125" style="149" customWidth="1"/>
    <col min="6" max="6" width="7.85546875" style="149" customWidth="1"/>
    <col min="7" max="7" width="5.28515625" style="149" customWidth="1"/>
    <col min="8" max="8" width="6.85546875" style="149" customWidth="1"/>
    <col min="9" max="9" width="9.28515625" style="156" customWidth="1"/>
    <col min="10" max="11" width="6.85546875" style="149" customWidth="1"/>
    <col min="12" max="12" width="5.42578125" style="156" customWidth="1"/>
    <col min="13" max="13" width="6.28515625" style="149" customWidth="1"/>
    <col min="14" max="14" width="9.28515625" style="156" customWidth="1"/>
    <col min="15" max="15" width="5.85546875" style="149" customWidth="1"/>
    <col min="16" max="16" width="7.28515625" style="149" customWidth="1"/>
    <col min="17" max="17" width="9.5703125" style="149" customWidth="1"/>
    <col min="18" max="18" width="10.7109375" style="149" customWidth="1"/>
    <col min="19" max="19" width="5.85546875" style="149" customWidth="1"/>
    <col min="20" max="21" width="7.28515625" style="149" customWidth="1"/>
    <col min="22" max="22" width="5.7109375" style="149" customWidth="1"/>
    <col min="23" max="23" width="7.28515625" style="149" customWidth="1"/>
    <col min="24" max="24" width="8.42578125" style="149" customWidth="1"/>
    <col min="25" max="25" width="10.28515625" style="149" customWidth="1"/>
    <col min="26" max="26" width="6.5703125" style="149" customWidth="1"/>
    <col min="27" max="27" width="8.5703125" style="149" customWidth="1"/>
    <col min="28" max="28" width="6.7109375" style="154" customWidth="1"/>
    <col min="29" max="32" width="9.140625" style="149"/>
    <col min="33" max="256" width="9.140625" style="172"/>
    <col min="257" max="257" width="4.28515625" style="172" customWidth="1"/>
    <col min="258" max="258" width="26.42578125" style="172" customWidth="1"/>
    <col min="259" max="259" width="20.5703125" style="172" customWidth="1"/>
    <col min="260" max="260" width="5" style="172" customWidth="1"/>
    <col min="261" max="261" width="7.7109375" style="172" bestFit="1" customWidth="1"/>
    <col min="262" max="262" width="5.140625" style="172" customWidth="1"/>
    <col min="263" max="263" width="7.140625" style="172" customWidth="1"/>
    <col min="264" max="264" width="5.140625" style="172" customWidth="1"/>
    <col min="265" max="265" width="6.42578125" style="172" customWidth="1"/>
    <col min="266" max="267" width="5" style="172" customWidth="1"/>
    <col min="268" max="268" width="5.5703125" style="172" customWidth="1"/>
    <col min="269" max="269" width="6.7109375" style="172" customWidth="1"/>
    <col min="270" max="270" width="8.42578125" style="172" customWidth="1"/>
    <col min="271" max="271" width="5.42578125" style="172" customWidth="1"/>
    <col min="272" max="272" width="6.28515625" style="172" customWidth="1"/>
    <col min="273" max="273" width="5.28515625" style="172" customWidth="1"/>
    <col min="274" max="274" width="6.28515625" style="172" customWidth="1"/>
    <col min="275" max="275" width="5.85546875" style="172" customWidth="1"/>
    <col min="276" max="276" width="7.28515625" style="172" customWidth="1"/>
    <col min="277" max="277" width="5.85546875" style="172" customWidth="1"/>
    <col min="278" max="278" width="7.28515625" style="172" customWidth="1"/>
    <col min="279" max="279" width="5.7109375" style="172" customWidth="1"/>
    <col min="280" max="280" width="7.28515625" style="172" customWidth="1"/>
    <col min="281" max="281" width="6.5703125" style="172" customWidth="1"/>
    <col min="282" max="282" width="1" style="172" customWidth="1"/>
    <col min="283" max="283" width="6.5703125" style="172" customWidth="1"/>
    <col min="284" max="284" width="6.7109375" style="172" customWidth="1"/>
    <col min="285" max="512" width="9.140625" style="172"/>
    <col min="513" max="513" width="4.28515625" style="172" customWidth="1"/>
    <col min="514" max="514" width="26.42578125" style="172" customWidth="1"/>
    <col min="515" max="515" width="20.5703125" style="172" customWidth="1"/>
    <col min="516" max="516" width="5" style="172" customWidth="1"/>
    <col min="517" max="517" width="7.7109375" style="172" bestFit="1" customWidth="1"/>
    <col min="518" max="518" width="5.140625" style="172" customWidth="1"/>
    <col min="519" max="519" width="7.140625" style="172" customWidth="1"/>
    <col min="520" max="520" width="5.140625" style="172" customWidth="1"/>
    <col min="521" max="521" width="6.42578125" style="172" customWidth="1"/>
    <col min="522" max="523" width="5" style="172" customWidth="1"/>
    <col min="524" max="524" width="5.5703125" style="172" customWidth="1"/>
    <col min="525" max="525" width="6.7109375" style="172" customWidth="1"/>
    <col min="526" max="526" width="8.42578125" style="172" customWidth="1"/>
    <col min="527" max="527" width="5.42578125" style="172" customWidth="1"/>
    <col min="528" max="528" width="6.28515625" style="172" customWidth="1"/>
    <col min="529" max="529" width="5.28515625" style="172" customWidth="1"/>
    <col min="530" max="530" width="6.28515625" style="172" customWidth="1"/>
    <col min="531" max="531" width="5.85546875" style="172" customWidth="1"/>
    <col min="532" max="532" width="7.28515625" style="172" customWidth="1"/>
    <col min="533" max="533" width="5.85546875" style="172" customWidth="1"/>
    <col min="534" max="534" width="7.28515625" style="172" customWidth="1"/>
    <col min="535" max="535" width="5.7109375" style="172" customWidth="1"/>
    <col min="536" max="536" width="7.28515625" style="172" customWidth="1"/>
    <col min="537" max="537" width="6.5703125" style="172" customWidth="1"/>
    <col min="538" max="538" width="1" style="172" customWidth="1"/>
    <col min="539" max="539" width="6.5703125" style="172" customWidth="1"/>
    <col min="540" max="540" width="6.7109375" style="172" customWidth="1"/>
    <col min="541" max="768" width="9.140625" style="172"/>
    <col min="769" max="769" width="4.28515625" style="172" customWidth="1"/>
    <col min="770" max="770" width="26.42578125" style="172" customWidth="1"/>
    <col min="771" max="771" width="20.5703125" style="172" customWidth="1"/>
    <col min="772" max="772" width="5" style="172" customWidth="1"/>
    <col min="773" max="773" width="7.7109375" style="172" bestFit="1" customWidth="1"/>
    <col min="774" max="774" width="5.140625" style="172" customWidth="1"/>
    <col min="775" max="775" width="7.140625" style="172" customWidth="1"/>
    <col min="776" max="776" width="5.140625" style="172" customWidth="1"/>
    <col min="777" max="777" width="6.42578125" style="172" customWidth="1"/>
    <col min="778" max="779" width="5" style="172" customWidth="1"/>
    <col min="780" max="780" width="5.5703125" style="172" customWidth="1"/>
    <col min="781" max="781" width="6.7109375" style="172" customWidth="1"/>
    <col min="782" max="782" width="8.42578125" style="172" customWidth="1"/>
    <col min="783" max="783" width="5.42578125" style="172" customWidth="1"/>
    <col min="784" max="784" width="6.28515625" style="172" customWidth="1"/>
    <col min="785" max="785" width="5.28515625" style="172" customWidth="1"/>
    <col min="786" max="786" width="6.28515625" style="172" customWidth="1"/>
    <col min="787" max="787" width="5.85546875" style="172" customWidth="1"/>
    <col min="788" max="788" width="7.28515625" style="172" customWidth="1"/>
    <col min="789" max="789" width="5.85546875" style="172" customWidth="1"/>
    <col min="790" max="790" width="7.28515625" style="172" customWidth="1"/>
    <col min="791" max="791" width="5.7109375" style="172" customWidth="1"/>
    <col min="792" max="792" width="7.28515625" style="172" customWidth="1"/>
    <col min="793" max="793" width="6.5703125" style="172" customWidth="1"/>
    <col min="794" max="794" width="1" style="172" customWidth="1"/>
    <col min="795" max="795" width="6.5703125" style="172" customWidth="1"/>
    <col min="796" max="796" width="6.7109375" style="172" customWidth="1"/>
    <col min="797" max="1024" width="9.140625" style="172"/>
    <col min="1025" max="1025" width="4.28515625" style="172" customWidth="1"/>
    <col min="1026" max="1026" width="26.42578125" style="172" customWidth="1"/>
    <col min="1027" max="1027" width="20.5703125" style="172" customWidth="1"/>
    <col min="1028" max="1028" width="5" style="172" customWidth="1"/>
    <col min="1029" max="1029" width="7.7109375" style="172" bestFit="1" customWidth="1"/>
    <col min="1030" max="1030" width="5.140625" style="172" customWidth="1"/>
    <col min="1031" max="1031" width="7.140625" style="172" customWidth="1"/>
    <col min="1032" max="1032" width="5.140625" style="172" customWidth="1"/>
    <col min="1033" max="1033" width="6.42578125" style="172" customWidth="1"/>
    <col min="1034" max="1035" width="5" style="172" customWidth="1"/>
    <col min="1036" max="1036" width="5.5703125" style="172" customWidth="1"/>
    <col min="1037" max="1037" width="6.7109375" style="172" customWidth="1"/>
    <col min="1038" max="1038" width="8.42578125" style="172" customWidth="1"/>
    <col min="1039" max="1039" width="5.42578125" style="172" customWidth="1"/>
    <col min="1040" max="1040" width="6.28515625" style="172" customWidth="1"/>
    <col min="1041" max="1041" width="5.28515625" style="172" customWidth="1"/>
    <col min="1042" max="1042" width="6.28515625" style="172" customWidth="1"/>
    <col min="1043" max="1043" width="5.85546875" style="172" customWidth="1"/>
    <col min="1044" max="1044" width="7.28515625" style="172" customWidth="1"/>
    <col min="1045" max="1045" width="5.85546875" style="172" customWidth="1"/>
    <col min="1046" max="1046" width="7.28515625" style="172" customWidth="1"/>
    <col min="1047" max="1047" width="5.7109375" style="172" customWidth="1"/>
    <col min="1048" max="1048" width="7.28515625" style="172" customWidth="1"/>
    <col min="1049" max="1049" width="6.5703125" style="172" customWidth="1"/>
    <col min="1050" max="1050" width="1" style="172" customWidth="1"/>
    <col min="1051" max="1051" width="6.5703125" style="172" customWidth="1"/>
    <col min="1052" max="1052" width="6.7109375" style="172" customWidth="1"/>
    <col min="1053" max="1280" width="9.140625" style="172"/>
    <col min="1281" max="1281" width="4.28515625" style="172" customWidth="1"/>
    <col min="1282" max="1282" width="26.42578125" style="172" customWidth="1"/>
    <col min="1283" max="1283" width="20.5703125" style="172" customWidth="1"/>
    <col min="1284" max="1284" width="5" style="172" customWidth="1"/>
    <col min="1285" max="1285" width="7.7109375" style="172" bestFit="1" customWidth="1"/>
    <col min="1286" max="1286" width="5.140625" style="172" customWidth="1"/>
    <col min="1287" max="1287" width="7.140625" style="172" customWidth="1"/>
    <col min="1288" max="1288" width="5.140625" style="172" customWidth="1"/>
    <col min="1289" max="1289" width="6.42578125" style="172" customWidth="1"/>
    <col min="1290" max="1291" width="5" style="172" customWidth="1"/>
    <col min="1292" max="1292" width="5.5703125" style="172" customWidth="1"/>
    <col min="1293" max="1293" width="6.7109375" style="172" customWidth="1"/>
    <col min="1294" max="1294" width="8.42578125" style="172" customWidth="1"/>
    <col min="1295" max="1295" width="5.42578125" style="172" customWidth="1"/>
    <col min="1296" max="1296" width="6.28515625" style="172" customWidth="1"/>
    <col min="1297" max="1297" width="5.28515625" style="172" customWidth="1"/>
    <col min="1298" max="1298" width="6.28515625" style="172" customWidth="1"/>
    <col min="1299" max="1299" width="5.85546875" style="172" customWidth="1"/>
    <col min="1300" max="1300" width="7.28515625" style="172" customWidth="1"/>
    <col min="1301" max="1301" width="5.85546875" style="172" customWidth="1"/>
    <col min="1302" max="1302" width="7.28515625" style="172" customWidth="1"/>
    <col min="1303" max="1303" width="5.7109375" style="172" customWidth="1"/>
    <col min="1304" max="1304" width="7.28515625" style="172" customWidth="1"/>
    <col min="1305" max="1305" width="6.5703125" style="172" customWidth="1"/>
    <col min="1306" max="1306" width="1" style="172" customWidth="1"/>
    <col min="1307" max="1307" width="6.5703125" style="172" customWidth="1"/>
    <col min="1308" max="1308" width="6.7109375" style="172" customWidth="1"/>
    <col min="1309" max="1536" width="9.140625" style="172"/>
    <col min="1537" max="1537" width="4.28515625" style="172" customWidth="1"/>
    <col min="1538" max="1538" width="26.42578125" style="172" customWidth="1"/>
    <col min="1539" max="1539" width="20.5703125" style="172" customWidth="1"/>
    <col min="1540" max="1540" width="5" style="172" customWidth="1"/>
    <col min="1541" max="1541" width="7.7109375" style="172" bestFit="1" customWidth="1"/>
    <col min="1542" max="1542" width="5.140625" style="172" customWidth="1"/>
    <col min="1543" max="1543" width="7.140625" style="172" customWidth="1"/>
    <col min="1544" max="1544" width="5.140625" style="172" customWidth="1"/>
    <col min="1545" max="1545" width="6.42578125" style="172" customWidth="1"/>
    <col min="1546" max="1547" width="5" style="172" customWidth="1"/>
    <col min="1548" max="1548" width="5.5703125" style="172" customWidth="1"/>
    <col min="1549" max="1549" width="6.7109375" style="172" customWidth="1"/>
    <col min="1550" max="1550" width="8.42578125" style="172" customWidth="1"/>
    <col min="1551" max="1551" width="5.42578125" style="172" customWidth="1"/>
    <col min="1552" max="1552" width="6.28515625" style="172" customWidth="1"/>
    <col min="1553" max="1553" width="5.28515625" style="172" customWidth="1"/>
    <col min="1554" max="1554" width="6.28515625" style="172" customWidth="1"/>
    <col min="1555" max="1555" width="5.85546875" style="172" customWidth="1"/>
    <col min="1556" max="1556" width="7.28515625" style="172" customWidth="1"/>
    <col min="1557" max="1557" width="5.85546875" style="172" customWidth="1"/>
    <col min="1558" max="1558" width="7.28515625" style="172" customWidth="1"/>
    <col min="1559" max="1559" width="5.7109375" style="172" customWidth="1"/>
    <col min="1560" max="1560" width="7.28515625" style="172" customWidth="1"/>
    <col min="1561" max="1561" width="6.5703125" style="172" customWidth="1"/>
    <col min="1562" max="1562" width="1" style="172" customWidth="1"/>
    <col min="1563" max="1563" width="6.5703125" style="172" customWidth="1"/>
    <col min="1564" max="1564" width="6.7109375" style="172" customWidth="1"/>
    <col min="1565" max="1792" width="9.140625" style="172"/>
    <col min="1793" max="1793" width="4.28515625" style="172" customWidth="1"/>
    <col min="1794" max="1794" width="26.42578125" style="172" customWidth="1"/>
    <col min="1795" max="1795" width="20.5703125" style="172" customWidth="1"/>
    <col min="1796" max="1796" width="5" style="172" customWidth="1"/>
    <col min="1797" max="1797" width="7.7109375" style="172" bestFit="1" customWidth="1"/>
    <col min="1798" max="1798" width="5.140625" style="172" customWidth="1"/>
    <col min="1799" max="1799" width="7.140625" style="172" customWidth="1"/>
    <col min="1800" max="1800" width="5.140625" style="172" customWidth="1"/>
    <col min="1801" max="1801" width="6.42578125" style="172" customWidth="1"/>
    <col min="1802" max="1803" width="5" style="172" customWidth="1"/>
    <col min="1804" max="1804" width="5.5703125" style="172" customWidth="1"/>
    <col min="1805" max="1805" width="6.7109375" style="172" customWidth="1"/>
    <col min="1806" max="1806" width="8.42578125" style="172" customWidth="1"/>
    <col min="1807" max="1807" width="5.42578125" style="172" customWidth="1"/>
    <col min="1808" max="1808" width="6.28515625" style="172" customWidth="1"/>
    <col min="1809" max="1809" width="5.28515625" style="172" customWidth="1"/>
    <col min="1810" max="1810" width="6.28515625" style="172" customWidth="1"/>
    <col min="1811" max="1811" width="5.85546875" style="172" customWidth="1"/>
    <col min="1812" max="1812" width="7.28515625" style="172" customWidth="1"/>
    <col min="1813" max="1813" width="5.85546875" style="172" customWidth="1"/>
    <col min="1814" max="1814" width="7.28515625" style="172" customWidth="1"/>
    <col min="1815" max="1815" width="5.7109375" style="172" customWidth="1"/>
    <col min="1816" max="1816" width="7.28515625" style="172" customWidth="1"/>
    <col min="1817" max="1817" width="6.5703125" style="172" customWidth="1"/>
    <col min="1818" max="1818" width="1" style="172" customWidth="1"/>
    <col min="1819" max="1819" width="6.5703125" style="172" customWidth="1"/>
    <col min="1820" max="1820" width="6.7109375" style="172" customWidth="1"/>
    <col min="1821" max="2048" width="9.140625" style="172"/>
    <col min="2049" max="2049" width="4.28515625" style="172" customWidth="1"/>
    <col min="2050" max="2050" width="26.42578125" style="172" customWidth="1"/>
    <col min="2051" max="2051" width="20.5703125" style="172" customWidth="1"/>
    <col min="2052" max="2052" width="5" style="172" customWidth="1"/>
    <col min="2053" max="2053" width="7.7109375" style="172" bestFit="1" customWidth="1"/>
    <col min="2054" max="2054" width="5.140625" style="172" customWidth="1"/>
    <col min="2055" max="2055" width="7.140625" style="172" customWidth="1"/>
    <col min="2056" max="2056" width="5.140625" style="172" customWidth="1"/>
    <col min="2057" max="2057" width="6.42578125" style="172" customWidth="1"/>
    <col min="2058" max="2059" width="5" style="172" customWidth="1"/>
    <col min="2060" max="2060" width="5.5703125" style="172" customWidth="1"/>
    <col min="2061" max="2061" width="6.7109375" style="172" customWidth="1"/>
    <col min="2062" max="2062" width="8.42578125" style="172" customWidth="1"/>
    <col min="2063" max="2063" width="5.42578125" style="172" customWidth="1"/>
    <col min="2064" max="2064" width="6.28515625" style="172" customWidth="1"/>
    <col min="2065" max="2065" width="5.28515625" style="172" customWidth="1"/>
    <col min="2066" max="2066" width="6.28515625" style="172" customWidth="1"/>
    <col min="2067" max="2067" width="5.85546875" style="172" customWidth="1"/>
    <col min="2068" max="2068" width="7.28515625" style="172" customWidth="1"/>
    <col min="2069" max="2069" width="5.85546875" style="172" customWidth="1"/>
    <col min="2070" max="2070" width="7.28515625" style="172" customWidth="1"/>
    <col min="2071" max="2071" width="5.7109375" style="172" customWidth="1"/>
    <col min="2072" max="2072" width="7.28515625" style="172" customWidth="1"/>
    <col min="2073" max="2073" width="6.5703125" style="172" customWidth="1"/>
    <col min="2074" max="2074" width="1" style="172" customWidth="1"/>
    <col min="2075" max="2075" width="6.5703125" style="172" customWidth="1"/>
    <col min="2076" max="2076" width="6.7109375" style="172" customWidth="1"/>
    <col min="2077" max="2304" width="9.140625" style="172"/>
    <col min="2305" max="2305" width="4.28515625" style="172" customWidth="1"/>
    <col min="2306" max="2306" width="26.42578125" style="172" customWidth="1"/>
    <col min="2307" max="2307" width="20.5703125" style="172" customWidth="1"/>
    <col min="2308" max="2308" width="5" style="172" customWidth="1"/>
    <col min="2309" max="2309" width="7.7109375" style="172" bestFit="1" customWidth="1"/>
    <col min="2310" max="2310" width="5.140625" style="172" customWidth="1"/>
    <col min="2311" max="2311" width="7.140625" style="172" customWidth="1"/>
    <col min="2312" max="2312" width="5.140625" style="172" customWidth="1"/>
    <col min="2313" max="2313" width="6.42578125" style="172" customWidth="1"/>
    <col min="2314" max="2315" width="5" style="172" customWidth="1"/>
    <col min="2316" max="2316" width="5.5703125" style="172" customWidth="1"/>
    <col min="2317" max="2317" width="6.7109375" style="172" customWidth="1"/>
    <col min="2318" max="2318" width="8.42578125" style="172" customWidth="1"/>
    <col min="2319" max="2319" width="5.42578125" style="172" customWidth="1"/>
    <col min="2320" max="2320" width="6.28515625" style="172" customWidth="1"/>
    <col min="2321" max="2321" width="5.28515625" style="172" customWidth="1"/>
    <col min="2322" max="2322" width="6.28515625" style="172" customWidth="1"/>
    <col min="2323" max="2323" width="5.85546875" style="172" customWidth="1"/>
    <col min="2324" max="2324" width="7.28515625" style="172" customWidth="1"/>
    <col min="2325" max="2325" width="5.85546875" style="172" customWidth="1"/>
    <col min="2326" max="2326" width="7.28515625" style="172" customWidth="1"/>
    <col min="2327" max="2327" width="5.7109375" style="172" customWidth="1"/>
    <col min="2328" max="2328" width="7.28515625" style="172" customWidth="1"/>
    <col min="2329" max="2329" width="6.5703125" style="172" customWidth="1"/>
    <col min="2330" max="2330" width="1" style="172" customWidth="1"/>
    <col min="2331" max="2331" width="6.5703125" style="172" customWidth="1"/>
    <col min="2332" max="2332" width="6.7109375" style="172" customWidth="1"/>
    <col min="2333" max="2560" width="9.140625" style="172"/>
    <col min="2561" max="2561" width="4.28515625" style="172" customWidth="1"/>
    <col min="2562" max="2562" width="26.42578125" style="172" customWidth="1"/>
    <col min="2563" max="2563" width="20.5703125" style="172" customWidth="1"/>
    <col min="2564" max="2564" width="5" style="172" customWidth="1"/>
    <col min="2565" max="2565" width="7.7109375" style="172" bestFit="1" customWidth="1"/>
    <col min="2566" max="2566" width="5.140625" style="172" customWidth="1"/>
    <col min="2567" max="2567" width="7.140625" style="172" customWidth="1"/>
    <col min="2568" max="2568" width="5.140625" style="172" customWidth="1"/>
    <col min="2569" max="2569" width="6.42578125" style="172" customWidth="1"/>
    <col min="2570" max="2571" width="5" style="172" customWidth="1"/>
    <col min="2572" max="2572" width="5.5703125" style="172" customWidth="1"/>
    <col min="2573" max="2573" width="6.7109375" style="172" customWidth="1"/>
    <col min="2574" max="2574" width="8.42578125" style="172" customWidth="1"/>
    <col min="2575" max="2575" width="5.42578125" style="172" customWidth="1"/>
    <col min="2576" max="2576" width="6.28515625" style="172" customWidth="1"/>
    <col min="2577" max="2577" width="5.28515625" style="172" customWidth="1"/>
    <col min="2578" max="2578" width="6.28515625" style="172" customWidth="1"/>
    <col min="2579" max="2579" width="5.85546875" style="172" customWidth="1"/>
    <col min="2580" max="2580" width="7.28515625" style="172" customWidth="1"/>
    <col min="2581" max="2581" width="5.85546875" style="172" customWidth="1"/>
    <col min="2582" max="2582" width="7.28515625" style="172" customWidth="1"/>
    <col min="2583" max="2583" width="5.7109375" style="172" customWidth="1"/>
    <col min="2584" max="2584" width="7.28515625" style="172" customWidth="1"/>
    <col min="2585" max="2585" width="6.5703125" style="172" customWidth="1"/>
    <col min="2586" max="2586" width="1" style="172" customWidth="1"/>
    <col min="2587" max="2587" width="6.5703125" style="172" customWidth="1"/>
    <col min="2588" max="2588" width="6.7109375" style="172" customWidth="1"/>
    <col min="2589" max="2816" width="9.140625" style="172"/>
    <col min="2817" max="2817" width="4.28515625" style="172" customWidth="1"/>
    <col min="2818" max="2818" width="26.42578125" style="172" customWidth="1"/>
    <col min="2819" max="2819" width="20.5703125" style="172" customWidth="1"/>
    <col min="2820" max="2820" width="5" style="172" customWidth="1"/>
    <col min="2821" max="2821" width="7.7109375" style="172" bestFit="1" customWidth="1"/>
    <col min="2822" max="2822" width="5.140625" style="172" customWidth="1"/>
    <col min="2823" max="2823" width="7.140625" style="172" customWidth="1"/>
    <col min="2824" max="2824" width="5.140625" style="172" customWidth="1"/>
    <col min="2825" max="2825" width="6.42578125" style="172" customWidth="1"/>
    <col min="2826" max="2827" width="5" style="172" customWidth="1"/>
    <col min="2828" max="2828" width="5.5703125" style="172" customWidth="1"/>
    <col min="2829" max="2829" width="6.7109375" style="172" customWidth="1"/>
    <col min="2830" max="2830" width="8.42578125" style="172" customWidth="1"/>
    <col min="2831" max="2831" width="5.42578125" style="172" customWidth="1"/>
    <col min="2832" max="2832" width="6.28515625" style="172" customWidth="1"/>
    <col min="2833" max="2833" width="5.28515625" style="172" customWidth="1"/>
    <col min="2834" max="2834" width="6.28515625" style="172" customWidth="1"/>
    <col min="2835" max="2835" width="5.85546875" style="172" customWidth="1"/>
    <col min="2836" max="2836" width="7.28515625" style="172" customWidth="1"/>
    <col min="2837" max="2837" width="5.85546875" style="172" customWidth="1"/>
    <col min="2838" max="2838" width="7.28515625" style="172" customWidth="1"/>
    <col min="2839" max="2839" width="5.7109375" style="172" customWidth="1"/>
    <col min="2840" max="2840" width="7.28515625" style="172" customWidth="1"/>
    <col min="2841" max="2841" width="6.5703125" style="172" customWidth="1"/>
    <col min="2842" max="2842" width="1" style="172" customWidth="1"/>
    <col min="2843" max="2843" width="6.5703125" style="172" customWidth="1"/>
    <col min="2844" max="2844" width="6.7109375" style="172" customWidth="1"/>
    <col min="2845" max="3072" width="9.140625" style="172"/>
    <col min="3073" max="3073" width="4.28515625" style="172" customWidth="1"/>
    <col min="3074" max="3074" width="26.42578125" style="172" customWidth="1"/>
    <col min="3075" max="3075" width="20.5703125" style="172" customWidth="1"/>
    <col min="3076" max="3076" width="5" style="172" customWidth="1"/>
    <col min="3077" max="3077" width="7.7109375" style="172" bestFit="1" customWidth="1"/>
    <col min="3078" max="3078" width="5.140625" style="172" customWidth="1"/>
    <col min="3079" max="3079" width="7.140625" style="172" customWidth="1"/>
    <col min="3080" max="3080" width="5.140625" style="172" customWidth="1"/>
    <col min="3081" max="3081" width="6.42578125" style="172" customWidth="1"/>
    <col min="3082" max="3083" width="5" style="172" customWidth="1"/>
    <col min="3084" max="3084" width="5.5703125" style="172" customWidth="1"/>
    <col min="3085" max="3085" width="6.7109375" style="172" customWidth="1"/>
    <col min="3086" max="3086" width="8.42578125" style="172" customWidth="1"/>
    <col min="3087" max="3087" width="5.42578125" style="172" customWidth="1"/>
    <col min="3088" max="3088" width="6.28515625" style="172" customWidth="1"/>
    <col min="3089" max="3089" width="5.28515625" style="172" customWidth="1"/>
    <col min="3090" max="3090" width="6.28515625" style="172" customWidth="1"/>
    <col min="3091" max="3091" width="5.85546875" style="172" customWidth="1"/>
    <col min="3092" max="3092" width="7.28515625" style="172" customWidth="1"/>
    <col min="3093" max="3093" width="5.85546875" style="172" customWidth="1"/>
    <col min="3094" max="3094" width="7.28515625" style="172" customWidth="1"/>
    <col min="3095" max="3095" width="5.7109375" style="172" customWidth="1"/>
    <col min="3096" max="3096" width="7.28515625" style="172" customWidth="1"/>
    <col min="3097" max="3097" width="6.5703125" style="172" customWidth="1"/>
    <col min="3098" max="3098" width="1" style="172" customWidth="1"/>
    <col min="3099" max="3099" width="6.5703125" style="172" customWidth="1"/>
    <col min="3100" max="3100" width="6.7109375" style="172" customWidth="1"/>
    <col min="3101" max="3328" width="9.140625" style="172"/>
    <col min="3329" max="3329" width="4.28515625" style="172" customWidth="1"/>
    <col min="3330" max="3330" width="26.42578125" style="172" customWidth="1"/>
    <col min="3331" max="3331" width="20.5703125" style="172" customWidth="1"/>
    <col min="3332" max="3332" width="5" style="172" customWidth="1"/>
    <col min="3333" max="3333" width="7.7109375" style="172" bestFit="1" customWidth="1"/>
    <col min="3334" max="3334" width="5.140625" style="172" customWidth="1"/>
    <col min="3335" max="3335" width="7.140625" style="172" customWidth="1"/>
    <col min="3336" max="3336" width="5.140625" style="172" customWidth="1"/>
    <col min="3337" max="3337" width="6.42578125" style="172" customWidth="1"/>
    <col min="3338" max="3339" width="5" style="172" customWidth="1"/>
    <col min="3340" max="3340" width="5.5703125" style="172" customWidth="1"/>
    <col min="3341" max="3341" width="6.7109375" style="172" customWidth="1"/>
    <col min="3342" max="3342" width="8.42578125" style="172" customWidth="1"/>
    <col min="3343" max="3343" width="5.42578125" style="172" customWidth="1"/>
    <col min="3344" max="3344" width="6.28515625" style="172" customWidth="1"/>
    <col min="3345" max="3345" width="5.28515625" style="172" customWidth="1"/>
    <col min="3346" max="3346" width="6.28515625" style="172" customWidth="1"/>
    <col min="3347" max="3347" width="5.85546875" style="172" customWidth="1"/>
    <col min="3348" max="3348" width="7.28515625" style="172" customWidth="1"/>
    <col min="3349" max="3349" width="5.85546875" style="172" customWidth="1"/>
    <col min="3350" max="3350" width="7.28515625" style="172" customWidth="1"/>
    <col min="3351" max="3351" width="5.7109375" style="172" customWidth="1"/>
    <col min="3352" max="3352" width="7.28515625" style="172" customWidth="1"/>
    <col min="3353" max="3353" width="6.5703125" style="172" customWidth="1"/>
    <col min="3354" max="3354" width="1" style="172" customWidth="1"/>
    <col min="3355" max="3355" width="6.5703125" style="172" customWidth="1"/>
    <col min="3356" max="3356" width="6.7109375" style="172" customWidth="1"/>
    <col min="3357" max="3584" width="9.140625" style="172"/>
    <col min="3585" max="3585" width="4.28515625" style="172" customWidth="1"/>
    <col min="3586" max="3586" width="26.42578125" style="172" customWidth="1"/>
    <col min="3587" max="3587" width="20.5703125" style="172" customWidth="1"/>
    <col min="3588" max="3588" width="5" style="172" customWidth="1"/>
    <col min="3589" max="3589" width="7.7109375" style="172" bestFit="1" customWidth="1"/>
    <col min="3590" max="3590" width="5.140625" style="172" customWidth="1"/>
    <col min="3591" max="3591" width="7.140625" style="172" customWidth="1"/>
    <col min="3592" max="3592" width="5.140625" style="172" customWidth="1"/>
    <col min="3593" max="3593" width="6.42578125" style="172" customWidth="1"/>
    <col min="3594" max="3595" width="5" style="172" customWidth="1"/>
    <col min="3596" max="3596" width="5.5703125" style="172" customWidth="1"/>
    <col min="3597" max="3597" width="6.7109375" style="172" customWidth="1"/>
    <col min="3598" max="3598" width="8.42578125" style="172" customWidth="1"/>
    <col min="3599" max="3599" width="5.42578125" style="172" customWidth="1"/>
    <col min="3600" max="3600" width="6.28515625" style="172" customWidth="1"/>
    <col min="3601" max="3601" width="5.28515625" style="172" customWidth="1"/>
    <col min="3602" max="3602" width="6.28515625" style="172" customWidth="1"/>
    <col min="3603" max="3603" width="5.85546875" style="172" customWidth="1"/>
    <col min="3604" max="3604" width="7.28515625" style="172" customWidth="1"/>
    <col min="3605" max="3605" width="5.85546875" style="172" customWidth="1"/>
    <col min="3606" max="3606" width="7.28515625" style="172" customWidth="1"/>
    <col min="3607" max="3607" width="5.7109375" style="172" customWidth="1"/>
    <col min="3608" max="3608" width="7.28515625" style="172" customWidth="1"/>
    <col min="3609" max="3609" width="6.5703125" style="172" customWidth="1"/>
    <col min="3610" max="3610" width="1" style="172" customWidth="1"/>
    <col min="3611" max="3611" width="6.5703125" style="172" customWidth="1"/>
    <col min="3612" max="3612" width="6.7109375" style="172" customWidth="1"/>
    <col min="3613" max="3840" width="9.140625" style="172"/>
    <col min="3841" max="3841" width="4.28515625" style="172" customWidth="1"/>
    <col min="3842" max="3842" width="26.42578125" style="172" customWidth="1"/>
    <col min="3843" max="3843" width="20.5703125" style="172" customWidth="1"/>
    <col min="3844" max="3844" width="5" style="172" customWidth="1"/>
    <col min="3845" max="3845" width="7.7109375" style="172" bestFit="1" customWidth="1"/>
    <col min="3846" max="3846" width="5.140625" style="172" customWidth="1"/>
    <col min="3847" max="3847" width="7.140625" style="172" customWidth="1"/>
    <col min="3848" max="3848" width="5.140625" style="172" customWidth="1"/>
    <col min="3849" max="3849" width="6.42578125" style="172" customWidth="1"/>
    <col min="3850" max="3851" width="5" style="172" customWidth="1"/>
    <col min="3852" max="3852" width="5.5703125" style="172" customWidth="1"/>
    <col min="3853" max="3853" width="6.7109375" style="172" customWidth="1"/>
    <col min="3854" max="3854" width="8.42578125" style="172" customWidth="1"/>
    <col min="3855" max="3855" width="5.42578125" style="172" customWidth="1"/>
    <col min="3856" max="3856" width="6.28515625" style="172" customWidth="1"/>
    <col min="3857" max="3857" width="5.28515625" style="172" customWidth="1"/>
    <col min="3858" max="3858" width="6.28515625" style="172" customWidth="1"/>
    <col min="3859" max="3859" width="5.85546875" style="172" customWidth="1"/>
    <col min="3860" max="3860" width="7.28515625" style="172" customWidth="1"/>
    <col min="3861" max="3861" width="5.85546875" style="172" customWidth="1"/>
    <col min="3862" max="3862" width="7.28515625" style="172" customWidth="1"/>
    <col min="3863" max="3863" width="5.7109375" style="172" customWidth="1"/>
    <col min="3864" max="3864" width="7.28515625" style="172" customWidth="1"/>
    <col min="3865" max="3865" width="6.5703125" style="172" customWidth="1"/>
    <col min="3866" max="3866" width="1" style="172" customWidth="1"/>
    <col min="3867" max="3867" width="6.5703125" style="172" customWidth="1"/>
    <col min="3868" max="3868" width="6.7109375" style="172" customWidth="1"/>
    <col min="3869" max="4096" width="9.140625" style="172"/>
    <col min="4097" max="4097" width="4.28515625" style="172" customWidth="1"/>
    <col min="4098" max="4098" width="26.42578125" style="172" customWidth="1"/>
    <col min="4099" max="4099" width="20.5703125" style="172" customWidth="1"/>
    <col min="4100" max="4100" width="5" style="172" customWidth="1"/>
    <col min="4101" max="4101" width="7.7109375" style="172" bestFit="1" customWidth="1"/>
    <col min="4102" max="4102" width="5.140625" style="172" customWidth="1"/>
    <col min="4103" max="4103" width="7.140625" style="172" customWidth="1"/>
    <col min="4104" max="4104" width="5.140625" style="172" customWidth="1"/>
    <col min="4105" max="4105" width="6.42578125" style="172" customWidth="1"/>
    <col min="4106" max="4107" width="5" style="172" customWidth="1"/>
    <col min="4108" max="4108" width="5.5703125" style="172" customWidth="1"/>
    <col min="4109" max="4109" width="6.7109375" style="172" customWidth="1"/>
    <col min="4110" max="4110" width="8.42578125" style="172" customWidth="1"/>
    <col min="4111" max="4111" width="5.42578125" style="172" customWidth="1"/>
    <col min="4112" max="4112" width="6.28515625" style="172" customWidth="1"/>
    <col min="4113" max="4113" width="5.28515625" style="172" customWidth="1"/>
    <col min="4114" max="4114" width="6.28515625" style="172" customWidth="1"/>
    <col min="4115" max="4115" width="5.85546875" style="172" customWidth="1"/>
    <col min="4116" max="4116" width="7.28515625" style="172" customWidth="1"/>
    <col min="4117" max="4117" width="5.85546875" style="172" customWidth="1"/>
    <col min="4118" max="4118" width="7.28515625" style="172" customWidth="1"/>
    <col min="4119" max="4119" width="5.7109375" style="172" customWidth="1"/>
    <col min="4120" max="4120" width="7.28515625" style="172" customWidth="1"/>
    <col min="4121" max="4121" width="6.5703125" style="172" customWidth="1"/>
    <col min="4122" max="4122" width="1" style="172" customWidth="1"/>
    <col min="4123" max="4123" width="6.5703125" style="172" customWidth="1"/>
    <col min="4124" max="4124" width="6.7109375" style="172" customWidth="1"/>
    <col min="4125" max="4352" width="9.140625" style="172"/>
    <col min="4353" max="4353" width="4.28515625" style="172" customWidth="1"/>
    <col min="4354" max="4354" width="26.42578125" style="172" customWidth="1"/>
    <col min="4355" max="4355" width="20.5703125" style="172" customWidth="1"/>
    <col min="4356" max="4356" width="5" style="172" customWidth="1"/>
    <col min="4357" max="4357" width="7.7109375" style="172" bestFit="1" customWidth="1"/>
    <col min="4358" max="4358" width="5.140625" style="172" customWidth="1"/>
    <col min="4359" max="4359" width="7.140625" style="172" customWidth="1"/>
    <col min="4360" max="4360" width="5.140625" style="172" customWidth="1"/>
    <col min="4361" max="4361" width="6.42578125" style="172" customWidth="1"/>
    <col min="4362" max="4363" width="5" style="172" customWidth="1"/>
    <col min="4364" max="4364" width="5.5703125" style="172" customWidth="1"/>
    <col min="4365" max="4365" width="6.7109375" style="172" customWidth="1"/>
    <col min="4366" max="4366" width="8.42578125" style="172" customWidth="1"/>
    <col min="4367" max="4367" width="5.42578125" style="172" customWidth="1"/>
    <col min="4368" max="4368" width="6.28515625" style="172" customWidth="1"/>
    <col min="4369" max="4369" width="5.28515625" style="172" customWidth="1"/>
    <col min="4370" max="4370" width="6.28515625" style="172" customWidth="1"/>
    <col min="4371" max="4371" width="5.85546875" style="172" customWidth="1"/>
    <col min="4372" max="4372" width="7.28515625" style="172" customWidth="1"/>
    <col min="4373" max="4373" width="5.85546875" style="172" customWidth="1"/>
    <col min="4374" max="4374" width="7.28515625" style="172" customWidth="1"/>
    <col min="4375" max="4375" width="5.7109375" style="172" customWidth="1"/>
    <col min="4376" max="4376" width="7.28515625" style="172" customWidth="1"/>
    <col min="4377" max="4377" width="6.5703125" style="172" customWidth="1"/>
    <col min="4378" max="4378" width="1" style="172" customWidth="1"/>
    <col min="4379" max="4379" width="6.5703125" style="172" customWidth="1"/>
    <col min="4380" max="4380" width="6.7109375" style="172" customWidth="1"/>
    <col min="4381" max="4608" width="9.140625" style="172"/>
    <col min="4609" max="4609" width="4.28515625" style="172" customWidth="1"/>
    <col min="4610" max="4610" width="26.42578125" style="172" customWidth="1"/>
    <col min="4611" max="4611" width="20.5703125" style="172" customWidth="1"/>
    <col min="4612" max="4612" width="5" style="172" customWidth="1"/>
    <col min="4613" max="4613" width="7.7109375" style="172" bestFit="1" customWidth="1"/>
    <col min="4614" max="4614" width="5.140625" style="172" customWidth="1"/>
    <col min="4615" max="4615" width="7.140625" style="172" customWidth="1"/>
    <col min="4616" max="4616" width="5.140625" style="172" customWidth="1"/>
    <col min="4617" max="4617" width="6.42578125" style="172" customWidth="1"/>
    <col min="4618" max="4619" width="5" style="172" customWidth="1"/>
    <col min="4620" max="4620" width="5.5703125" style="172" customWidth="1"/>
    <col min="4621" max="4621" width="6.7109375" style="172" customWidth="1"/>
    <col min="4622" max="4622" width="8.42578125" style="172" customWidth="1"/>
    <col min="4623" max="4623" width="5.42578125" style="172" customWidth="1"/>
    <col min="4624" max="4624" width="6.28515625" style="172" customWidth="1"/>
    <col min="4625" max="4625" width="5.28515625" style="172" customWidth="1"/>
    <col min="4626" max="4626" width="6.28515625" style="172" customWidth="1"/>
    <col min="4627" max="4627" width="5.85546875" style="172" customWidth="1"/>
    <col min="4628" max="4628" width="7.28515625" style="172" customWidth="1"/>
    <col min="4629" max="4629" width="5.85546875" style="172" customWidth="1"/>
    <col min="4630" max="4630" width="7.28515625" style="172" customWidth="1"/>
    <col min="4631" max="4631" width="5.7109375" style="172" customWidth="1"/>
    <col min="4632" max="4632" width="7.28515625" style="172" customWidth="1"/>
    <col min="4633" max="4633" width="6.5703125" style="172" customWidth="1"/>
    <col min="4634" max="4634" width="1" style="172" customWidth="1"/>
    <col min="4635" max="4635" width="6.5703125" style="172" customWidth="1"/>
    <col min="4636" max="4636" width="6.7109375" style="172" customWidth="1"/>
    <col min="4637" max="4864" width="9.140625" style="172"/>
    <col min="4865" max="4865" width="4.28515625" style="172" customWidth="1"/>
    <col min="4866" max="4866" width="26.42578125" style="172" customWidth="1"/>
    <col min="4867" max="4867" width="20.5703125" style="172" customWidth="1"/>
    <col min="4868" max="4868" width="5" style="172" customWidth="1"/>
    <col min="4869" max="4869" width="7.7109375" style="172" bestFit="1" customWidth="1"/>
    <col min="4870" max="4870" width="5.140625" style="172" customWidth="1"/>
    <col min="4871" max="4871" width="7.140625" style="172" customWidth="1"/>
    <col min="4872" max="4872" width="5.140625" style="172" customWidth="1"/>
    <col min="4873" max="4873" width="6.42578125" style="172" customWidth="1"/>
    <col min="4874" max="4875" width="5" style="172" customWidth="1"/>
    <col min="4876" max="4876" width="5.5703125" style="172" customWidth="1"/>
    <col min="4877" max="4877" width="6.7109375" style="172" customWidth="1"/>
    <col min="4878" max="4878" width="8.42578125" style="172" customWidth="1"/>
    <col min="4879" max="4879" width="5.42578125" style="172" customWidth="1"/>
    <col min="4880" max="4880" width="6.28515625" style="172" customWidth="1"/>
    <col min="4881" max="4881" width="5.28515625" style="172" customWidth="1"/>
    <col min="4882" max="4882" width="6.28515625" style="172" customWidth="1"/>
    <col min="4883" max="4883" width="5.85546875" style="172" customWidth="1"/>
    <col min="4884" max="4884" width="7.28515625" style="172" customWidth="1"/>
    <col min="4885" max="4885" width="5.85546875" style="172" customWidth="1"/>
    <col min="4886" max="4886" width="7.28515625" style="172" customWidth="1"/>
    <col min="4887" max="4887" width="5.7109375" style="172" customWidth="1"/>
    <col min="4888" max="4888" width="7.28515625" style="172" customWidth="1"/>
    <col min="4889" max="4889" width="6.5703125" style="172" customWidth="1"/>
    <col min="4890" max="4890" width="1" style="172" customWidth="1"/>
    <col min="4891" max="4891" width="6.5703125" style="172" customWidth="1"/>
    <col min="4892" max="4892" width="6.7109375" style="172" customWidth="1"/>
    <col min="4893" max="5120" width="9.140625" style="172"/>
    <col min="5121" max="5121" width="4.28515625" style="172" customWidth="1"/>
    <col min="5122" max="5122" width="26.42578125" style="172" customWidth="1"/>
    <col min="5123" max="5123" width="20.5703125" style="172" customWidth="1"/>
    <col min="5124" max="5124" width="5" style="172" customWidth="1"/>
    <col min="5125" max="5125" width="7.7109375" style="172" bestFit="1" customWidth="1"/>
    <col min="5126" max="5126" width="5.140625" style="172" customWidth="1"/>
    <col min="5127" max="5127" width="7.140625" style="172" customWidth="1"/>
    <col min="5128" max="5128" width="5.140625" style="172" customWidth="1"/>
    <col min="5129" max="5129" width="6.42578125" style="172" customWidth="1"/>
    <col min="5130" max="5131" width="5" style="172" customWidth="1"/>
    <col min="5132" max="5132" width="5.5703125" style="172" customWidth="1"/>
    <col min="5133" max="5133" width="6.7109375" style="172" customWidth="1"/>
    <col min="5134" max="5134" width="8.42578125" style="172" customWidth="1"/>
    <col min="5135" max="5135" width="5.42578125" style="172" customWidth="1"/>
    <col min="5136" max="5136" width="6.28515625" style="172" customWidth="1"/>
    <col min="5137" max="5137" width="5.28515625" style="172" customWidth="1"/>
    <col min="5138" max="5138" width="6.28515625" style="172" customWidth="1"/>
    <col min="5139" max="5139" width="5.85546875" style="172" customWidth="1"/>
    <col min="5140" max="5140" width="7.28515625" style="172" customWidth="1"/>
    <col min="5141" max="5141" width="5.85546875" style="172" customWidth="1"/>
    <col min="5142" max="5142" width="7.28515625" style="172" customWidth="1"/>
    <col min="5143" max="5143" width="5.7109375" style="172" customWidth="1"/>
    <col min="5144" max="5144" width="7.28515625" style="172" customWidth="1"/>
    <col min="5145" max="5145" width="6.5703125" style="172" customWidth="1"/>
    <col min="5146" max="5146" width="1" style="172" customWidth="1"/>
    <col min="5147" max="5147" width="6.5703125" style="172" customWidth="1"/>
    <col min="5148" max="5148" width="6.7109375" style="172" customWidth="1"/>
    <col min="5149" max="5376" width="9.140625" style="172"/>
    <col min="5377" max="5377" width="4.28515625" style="172" customWidth="1"/>
    <col min="5378" max="5378" width="26.42578125" style="172" customWidth="1"/>
    <col min="5379" max="5379" width="20.5703125" style="172" customWidth="1"/>
    <col min="5380" max="5380" width="5" style="172" customWidth="1"/>
    <col min="5381" max="5381" width="7.7109375" style="172" bestFit="1" customWidth="1"/>
    <col min="5382" max="5382" width="5.140625" style="172" customWidth="1"/>
    <col min="5383" max="5383" width="7.140625" style="172" customWidth="1"/>
    <col min="5384" max="5384" width="5.140625" style="172" customWidth="1"/>
    <col min="5385" max="5385" width="6.42578125" style="172" customWidth="1"/>
    <col min="5386" max="5387" width="5" style="172" customWidth="1"/>
    <col min="5388" max="5388" width="5.5703125" style="172" customWidth="1"/>
    <col min="5389" max="5389" width="6.7109375" style="172" customWidth="1"/>
    <col min="5390" max="5390" width="8.42578125" style="172" customWidth="1"/>
    <col min="5391" max="5391" width="5.42578125" style="172" customWidth="1"/>
    <col min="5392" max="5392" width="6.28515625" style="172" customWidth="1"/>
    <col min="5393" max="5393" width="5.28515625" style="172" customWidth="1"/>
    <col min="5394" max="5394" width="6.28515625" style="172" customWidth="1"/>
    <col min="5395" max="5395" width="5.85546875" style="172" customWidth="1"/>
    <col min="5396" max="5396" width="7.28515625" style="172" customWidth="1"/>
    <col min="5397" max="5397" width="5.85546875" style="172" customWidth="1"/>
    <col min="5398" max="5398" width="7.28515625" style="172" customWidth="1"/>
    <col min="5399" max="5399" width="5.7109375" style="172" customWidth="1"/>
    <col min="5400" max="5400" width="7.28515625" style="172" customWidth="1"/>
    <col min="5401" max="5401" width="6.5703125" style="172" customWidth="1"/>
    <col min="5402" max="5402" width="1" style="172" customWidth="1"/>
    <col min="5403" max="5403" width="6.5703125" style="172" customWidth="1"/>
    <col min="5404" max="5404" width="6.7109375" style="172" customWidth="1"/>
    <col min="5405" max="5632" width="9.140625" style="172"/>
    <col min="5633" max="5633" width="4.28515625" style="172" customWidth="1"/>
    <col min="5634" max="5634" width="26.42578125" style="172" customWidth="1"/>
    <col min="5635" max="5635" width="20.5703125" style="172" customWidth="1"/>
    <col min="5636" max="5636" width="5" style="172" customWidth="1"/>
    <col min="5637" max="5637" width="7.7109375" style="172" bestFit="1" customWidth="1"/>
    <col min="5638" max="5638" width="5.140625" style="172" customWidth="1"/>
    <col min="5639" max="5639" width="7.140625" style="172" customWidth="1"/>
    <col min="5640" max="5640" width="5.140625" style="172" customWidth="1"/>
    <col min="5641" max="5641" width="6.42578125" style="172" customWidth="1"/>
    <col min="5642" max="5643" width="5" style="172" customWidth="1"/>
    <col min="5644" max="5644" width="5.5703125" style="172" customWidth="1"/>
    <col min="5645" max="5645" width="6.7109375" style="172" customWidth="1"/>
    <col min="5646" max="5646" width="8.42578125" style="172" customWidth="1"/>
    <col min="5647" max="5647" width="5.42578125" style="172" customWidth="1"/>
    <col min="5648" max="5648" width="6.28515625" style="172" customWidth="1"/>
    <col min="5649" max="5649" width="5.28515625" style="172" customWidth="1"/>
    <col min="5650" max="5650" width="6.28515625" style="172" customWidth="1"/>
    <col min="5651" max="5651" width="5.85546875" style="172" customWidth="1"/>
    <col min="5652" max="5652" width="7.28515625" style="172" customWidth="1"/>
    <col min="5653" max="5653" width="5.85546875" style="172" customWidth="1"/>
    <col min="5654" max="5654" width="7.28515625" style="172" customWidth="1"/>
    <col min="5655" max="5655" width="5.7109375" style="172" customWidth="1"/>
    <col min="5656" max="5656" width="7.28515625" style="172" customWidth="1"/>
    <col min="5657" max="5657" width="6.5703125" style="172" customWidth="1"/>
    <col min="5658" max="5658" width="1" style="172" customWidth="1"/>
    <col min="5659" max="5659" width="6.5703125" style="172" customWidth="1"/>
    <col min="5660" max="5660" width="6.7109375" style="172" customWidth="1"/>
    <col min="5661" max="5888" width="9.140625" style="172"/>
    <col min="5889" max="5889" width="4.28515625" style="172" customWidth="1"/>
    <col min="5890" max="5890" width="26.42578125" style="172" customWidth="1"/>
    <col min="5891" max="5891" width="20.5703125" style="172" customWidth="1"/>
    <col min="5892" max="5892" width="5" style="172" customWidth="1"/>
    <col min="5893" max="5893" width="7.7109375" style="172" bestFit="1" customWidth="1"/>
    <col min="5894" max="5894" width="5.140625" style="172" customWidth="1"/>
    <col min="5895" max="5895" width="7.140625" style="172" customWidth="1"/>
    <col min="5896" max="5896" width="5.140625" style="172" customWidth="1"/>
    <col min="5897" max="5897" width="6.42578125" style="172" customWidth="1"/>
    <col min="5898" max="5899" width="5" style="172" customWidth="1"/>
    <col min="5900" max="5900" width="5.5703125" style="172" customWidth="1"/>
    <col min="5901" max="5901" width="6.7109375" style="172" customWidth="1"/>
    <col min="5902" max="5902" width="8.42578125" style="172" customWidth="1"/>
    <col min="5903" max="5903" width="5.42578125" style="172" customWidth="1"/>
    <col min="5904" max="5904" width="6.28515625" style="172" customWidth="1"/>
    <col min="5905" max="5905" width="5.28515625" style="172" customWidth="1"/>
    <col min="5906" max="5906" width="6.28515625" style="172" customWidth="1"/>
    <col min="5907" max="5907" width="5.85546875" style="172" customWidth="1"/>
    <col min="5908" max="5908" width="7.28515625" style="172" customWidth="1"/>
    <col min="5909" max="5909" width="5.85546875" style="172" customWidth="1"/>
    <col min="5910" max="5910" width="7.28515625" style="172" customWidth="1"/>
    <col min="5911" max="5911" width="5.7109375" style="172" customWidth="1"/>
    <col min="5912" max="5912" width="7.28515625" style="172" customWidth="1"/>
    <col min="5913" max="5913" width="6.5703125" style="172" customWidth="1"/>
    <col min="5914" max="5914" width="1" style="172" customWidth="1"/>
    <col min="5915" max="5915" width="6.5703125" style="172" customWidth="1"/>
    <col min="5916" max="5916" width="6.7109375" style="172" customWidth="1"/>
    <col min="5917" max="6144" width="9.140625" style="172"/>
    <col min="6145" max="6145" width="4.28515625" style="172" customWidth="1"/>
    <col min="6146" max="6146" width="26.42578125" style="172" customWidth="1"/>
    <col min="6147" max="6147" width="20.5703125" style="172" customWidth="1"/>
    <col min="6148" max="6148" width="5" style="172" customWidth="1"/>
    <col min="6149" max="6149" width="7.7109375" style="172" bestFit="1" customWidth="1"/>
    <col min="6150" max="6150" width="5.140625" style="172" customWidth="1"/>
    <col min="6151" max="6151" width="7.140625" style="172" customWidth="1"/>
    <col min="6152" max="6152" width="5.140625" style="172" customWidth="1"/>
    <col min="6153" max="6153" width="6.42578125" style="172" customWidth="1"/>
    <col min="6154" max="6155" width="5" style="172" customWidth="1"/>
    <col min="6156" max="6156" width="5.5703125" style="172" customWidth="1"/>
    <col min="6157" max="6157" width="6.7109375" style="172" customWidth="1"/>
    <col min="6158" max="6158" width="8.42578125" style="172" customWidth="1"/>
    <col min="6159" max="6159" width="5.42578125" style="172" customWidth="1"/>
    <col min="6160" max="6160" width="6.28515625" style="172" customWidth="1"/>
    <col min="6161" max="6161" width="5.28515625" style="172" customWidth="1"/>
    <col min="6162" max="6162" width="6.28515625" style="172" customWidth="1"/>
    <col min="6163" max="6163" width="5.85546875" style="172" customWidth="1"/>
    <col min="6164" max="6164" width="7.28515625" style="172" customWidth="1"/>
    <col min="6165" max="6165" width="5.85546875" style="172" customWidth="1"/>
    <col min="6166" max="6166" width="7.28515625" style="172" customWidth="1"/>
    <col min="6167" max="6167" width="5.7109375" style="172" customWidth="1"/>
    <col min="6168" max="6168" width="7.28515625" style="172" customWidth="1"/>
    <col min="6169" max="6169" width="6.5703125" style="172" customWidth="1"/>
    <col min="6170" max="6170" width="1" style="172" customWidth="1"/>
    <col min="6171" max="6171" width="6.5703125" style="172" customWidth="1"/>
    <col min="6172" max="6172" width="6.7109375" style="172" customWidth="1"/>
    <col min="6173" max="6400" width="9.140625" style="172"/>
    <col min="6401" max="6401" width="4.28515625" style="172" customWidth="1"/>
    <col min="6402" max="6402" width="26.42578125" style="172" customWidth="1"/>
    <col min="6403" max="6403" width="20.5703125" style="172" customWidth="1"/>
    <col min="6404" max="6404" width="5" style="172" customWidth="1"/>
    <col min="6405" max="6405" width="7.7109375" style="172" bestFit="1" customWidth="1"/>
    <col min="6406" max="6406" width="5.140625" style="172" customWidth="1"/>
    <col min="6407" max="6407" width="7.140625" style="172" customWidth="1"/>
    <col min="6408" max="6408" width="5.140625" style="172" customWidth="1"/>
    <col min="6409" max="6409" width="6.42578125" style="172" customWidth="1"/>
    <col min="6410" max="6411" width="5" style="172" customWidth="1"/>
    <col min="6412" max="6412" width="5.5703125" style="172" customWidth="1"/>
    <col min="6413" max="6413" width="6.7109375" style="172" customWidth="1"/>
    <col min="6414" max="6414" width="8.42578125" style="172" customWidth="1"/>
    <col min="6415" max="6415" width="5.42578125" style="172" customWidth="1"/>
    <col min="6416" max="6416" width="6.28515625" style="172" customWidth="1"/>
    <col min="6417" max="6417" width="5.28515625" style="172" customWidth="1"/>
    <col min="6418" max="6418" width="6.28515625" style="172" customWidth="1"/>
    <col min="6419" max="6419" width="5.85546875" style="172" customWidth="1"/>
    <col min="6420" max="6420" width="7.28515625" style="172" customWidth="1"/>
    <col min="6421" max="6421" width="5.85546875" style="172" customWidth="1"/>
    <col min="6422" max="6422" width="7.28515625" style="172" customWidth="1"/>
    <col min="6423" max="6423" width="5.7109375" style="172" customWidth="1"/>
    <col min="6424" max="6424" width="7.28515625" style="172" customWidth="1"/>
    <col min="6425" max="6425" width="6.5703125" style="172" customWidth="1"/>
    <col min="6426" max="6426" width="1" style="172" customWidth="1"/>
    <col min="6427" max="6427" width="6.5703125" style="172" customWidth="1"/>
    <col min="6428" max="6428" width="6.7109375" style="172" customWidth="1"/>
    <col min="6429" max="6656" width="9.140625" style="172"/>
    <col min="6657" max="6657" width="4.28515625" style="172" customWidth="1"/>
    <col min="6658" max="6658" width="26.42578125" style="172" customWidth="1"/>
    <col min="6659" max="6659" width="20.5703125" style="172" customWidth="1"/>
    <col min="6660" max="6660" width="5" style="172" customWidth="1"/>
    <col min="6661" max="6661" width="7.7109375" style="172" bestFit="1" customWidth="1"/>
    <col min="6662" max="6662" width="5.140625" style="172" customWidth="1"/>
    <col min="6663" max="6663" width="7.140625" style="172" customWidth="1"/>
    <col min="6664" max="6664" width="5.140625" style="172" customWidth="1"/>
    <col min="6665" max="6665" width="6.42578125" style="172" customWidth="1"/>
    <col min="6666" max="6667" width="5" style="172" customWidth="1"/>
    <col min="6668" max="6668" width="5.5703125" style="172" customWidth="1"/>
    <col min="6669" max="6669" width="6.7109375" style="172" customWidth="1"/>
    <col min="6670" max="6670" width="8.42578125" style="172" customWidth="1"/>
    <col min="6671" max="6671" width="5.42578125" style="172" customWidth="1"/>
    <col min="6672" max="6672" width="6.28515625" style="172" customWidth="1"/>
    <col min="6673" max="6673" width="5.28515625" style="172" customWidth="1"/>
    <col min="6674" max="6674" width="6.28515625" style="172" customWidth="1"/>
    <col min="6675" max="6675" width="5.85546875" style="172" customWidth="1"/>
    <col min="6676" max="6676" width="7.28515625" style="172" customWidth="1"/>
    <col min="6677" max="6677" width="5.85546875" style="172" customWidth="1"/>
    <col min="6678" max="6678" width="7.28515625" style="172" customWidth="1"/>
    <col min="6679" max="6679" width="5.7109375" style="172" customWidth="1"/>
    <col min="6680" max="6680" width="7.28515625" style="172" customWidth="1"/>
    <col min="6681" max="6681" width="6.5703125" style="172" customWidth="1"/>
    <col min="6682" max="6682" width="1" style="172" customWidth="1"/>
    <col min="6683" max="6683" width="6.5703125" style="172" customWidth="1"/>
    <col min="6684" max="6684" width="6.7109375" style="172" customWidth="1"/>
    <col min="6685" max="6912" width="9.140625" style="172"/>
    <col min="6913" max="6913" width="4.28515625" style="172" customWidth="1"/>
    <col min="6914" max="6914" width="26.42578125" style="172" customWidth="1"/>
    <col min="6915" max="6915" width="20.5703125" style="172" customWidth="1"/>
    <col min="6916" max="6916" width="5" style="172" customWidth="1"/>
    <col min="6917" max="6917" width="7.7109375" style="172" bestFit="1" customWidth="1"/>
    <col min="6918" max="6918" width="5.140625" style="172" customWidth="1"/>
    <col min="6919" max="6919" width="7.140625" style="172" customWidth="1"/>
    <col min="6920" max="6920" width="5.140625" style="172" customWidth="1"/>
    <col min="6921" max="6921" width="6.42578125" style="172" customWidth="1"/>
    <col min="6922" max="6923" width="5" style="172" customWidth="1"/>
    <col min="6924" max="6924" width="5.5703125" style="172" customWidth="1"/>
    <col min="6925" max="6925" width="6.7109375" style="172" customWidth="1"/>
    <col min="6926" max="6926" width="8.42578125" style="172" customWidth="1"/>
    <col min="6927" max="6927" width="5.42578125" style="172" customWidth="1"/>
    <col min="6928" max="6928" width="6.28515625" style="172" customWidth="1"/>
    <col min="6929" max="6929" width="5.28515625" style="172" customWidth="1"/>
    <col min="6930" max="6930" width="6.28515625" style="172" customWidth="1"/>
    <col min="6931" max="6931" width="5.85546875" style="172" customWidth="1"/>
    <col min="6932" max="6932" width="7.28515625" style="172" customWidth="1"/>
    <col min="6933" max="6933" width="5.85546875" style="172" customWidth="1"/>
    <col min="6934" max="6934" width="7.28515625" style="172" customWidth="1"/>
    <col min="6935" max="6935" width="5.7109375" style="172" customWidth="1"/>
    <col min="6936" max="6936" width="7.28515625" style="172" customWidth="1"/>
    <col min="6937" max="6937" width="6.5703125" style="172" customWidth="1"/>
    <col min="6938" max="6938" width="1" style="172" customWidth="1"/>
    <col min="6939" max="6939" width="6.5703125" style="172" customWidth="1"/>
    <col min="6940" max="6940" width="6.7109375" style="172" customWidth="1"/>
    <col min="6941" max="7168" width="9.140625" style="172"/>
    <col min="7169" max="7169" width="4.28515625" style="172" customWidth="1"/>
    <col min="7170" max="7170" width="26.42578125" style="172" customWidth="1"/>
    <col min="7171" max="7171" width="20.5703125" style="172" customWidth="1"/>
    <col min="7172" max="7172" width="5" style="172" customWidth="1"/>
    <col min="7173" max="7173" width="7.7109375" style="172" bestFit="1" customWidth="1"/>
    <col min="7174" max="7174" width="5.140625" style="172" customWidth="1"/>
    <col min="7175" max="7175" width="7.140625" style="172" customWidth="1"/>
    <col min="7176" max="7176" width="5.140625" style="172" customWidth="1"/>
    <col min="7177" max="7177" width="6.42578125" style="172" customWidth="1"/>
    <col min="7178" max="7179" width="5" style="172" customWidth="1"/>
    <col min="7180" max="7180" width="5.5703125" style="172" customWidth="1"/>
    <col min="7181" max="7181" width="6.7109375" style="172" customWidth="1"/>
    <col min="7182" max="7182" width="8.42578125" style="172" customWidth="1"/>
    <col min="7183" max="7183" width="5.42578125" style="172" customWidth="1"/>
    <col min="7184" max="7184" width="6.28515625" style="172" customWidth="1"/>
    <col min="7185" max="7185" width="5.28515625" style="172" customWidth="1"/>
    <col min="7186" max="7186" width="6.28515625" style="172" customWidth="1"/>
    <col min="7187" max="7187" width="5.85546875" style="172" customWidth="1"/>
    <col min="7188" max="7188" width="7.28515625" style="172" customWidth="1"/>
    <col min="7189" max="7189" width="5.85546875" style="172" customWidth="1"/>
    <col min="7190" max="7190" width="7.28515625" style="172" customWidth="1"/>
    <col min="7191" max="7191" width="5.7109375" style="172" customWidth="1"/>
    <col min="7192" max="7192" width="7.28515625" style="172" customWidth="1"/>
    <col min="7193" max="7193" width="6.5703125" style="172" customWidth="1"/>
    <col min="7194" max="7194" width="1" style="172" customWidth="1"/>
    <col min="7195" max="7195" width="6.5703125" style="172" customWidth="1"/>
    <col min="7196" max="7196" width="6.7109375" style="172" customWidth="1"/>
    <col min="7197" max="7424" width="9.140625" style="172"/>
    <col min="7425" max="7425" width="4.28515625" style="172" customWidth="1"/>
    <col min="7426" max="7426" width="26.42578125" style="172" customWidth="1"/>
    <col min="7427" max="7427" width="20.5703125" style="172" customWidth="1"/>
    <col min="7428" max="7428" width="5" style="172" customWidth="1"/>
    <col min="7429" max="7429" width="7.7109375" style="172" bestFit="1" customWidth="1"/>
    <col min="7430" max="7430" width="5.140625" style="172" customWidth="1"/>
    <col min="7431" max="7431" width="7.140625" style="172" customWidth="1"/>
    <col min="7432" max="7432" width="5.140625" style="172" customWidth="1"/>
    <col min="7433" max="7433" width="6.42578125" style="172" customWidth="1"/>
    <col min="7434" max="7435" width="5" style="172" customWidth="1"/>
    <col min="7436" max="7436" width="5.5703125" style="172" customWidth="1"/>
    <col min="7437" max="7437" width="6.7109375" style="172" customWidth="1"/>
    <col min="7438" max="7438" width="8.42578125" style="172" customWidth="1"/>
    <col min="7439" max="7439" width="5.42578125" style="172" customWidth="1"/>
    <col min="7440" max="7440" width="6.28515625" style="172" customWidth="1"/>
    <col min="7441" max="7441" width="5.28515625" style="172" customWidth="1"/>
    <col min="7442" max="7442" width="6.28515625" style="172" customWidth="1"/>
    <col min="7443" max="7443" width="5.85546875" style="172" customWidth="1"/>
    <col min="7444" max="7444" width="7.28515625" style="172" customWidth="1"/>
    <col min="7445" max="7445" width="5.85546875" style="172" customWidth="1"/>
    <col min="7446" max="7446" width="7.28515625" style="172" customWidth="1"/>
    <col min="7447" max="7447" width="5.7109375" style="172" customWidth="1"/>
    <col min="7448" max="7448" width="7.28515625" style="172" customWidth="1"/>
    <col min="7449" max="7449" width="6.5703125" style="172" customWidth="1"/>
    <col min="7450" max="7450" width="1" style="172" customWidth="1"/>
    <col min="7451" max="7451" width="6.5703125" style="172" customWidth="1"/>
    <col min="7452" max="7452" width="6.7109375" style="172" customWidth="1"/>
    <col min="7453" max="7680" width="9.140625" style="172"/>
    <col min="7681" max="7681" width="4.28515625" style="172" customWidth="1"/>
    <col min="7682" max="7682" width="26.42578125" style="172" customWidth="1"/>
    <col min="7683" max="7683" width="20.5703125" style="172" customWidth="1"/>
    <col min="7684" max="7684" width="5" style="172" customWidth="1"/>
    <col min="7685" max="7685" width="7.7109375" style="172" bestFit="1" customWidth="1"/>
    <col min="7686" max="7686" width="5.140625" style="172" customWidth="1"/>
    <col min="7687" max="7687" width="7.140625" style="172" customWidth="1"/>
    <col min="7688" max="7688" width="5.140625" style="172" customWidth="1"/>
    <col min="7689" max="7689" width="6.42578125" style="172" customWidth="1"/>
    <col min="7690" max="7691" width="5" style="172" customWidth="1"/>
    <col min="7692" max="7692" width="5.5703125" style="172" customWidth="1"/>
    <col min="7693" max="7693" width="6.7109375" style="172" customWidth="1"/>
    <col min="7694" max="7694" width="8.42578125" style="172" customWidth="1"/>
    <col min="7695" max="7695" width="5.42578125" style="172" customWidth="1"/>
    <col min="7696" max="7696" width="6.28515625" style="172" customWidth="1"/>
    <col min="7697" max="7697" width="5.28515625" style="172" customWidth="1"/>
    <col min="7698" max="7698" width="6.28515625" style="172" customWidth="1"/>
    <col min="7699" max="7699" width="5.85546875" style="172" customWidth="1"/>
    <col min="7700" max="7700" width="7.28515625" style="172" customWidth="1"/>
    <col min="7701" max="7701" width="5.85546875" style="172" customWidth="1"/>
    <col min="7702" max="7702" width="7.28515625" style="172" customWidth="1"/>
    <col min="7703" max="7703" width="5.7109375" style="172" customWidth="1"/>
    <col min="7704" max="7704" width="7.28515625" style="172" customWidth="1"/>
    <col min="7705" max="7705" width="6.5703125" style="172" customWidth="1"/>
    <col min="7706" max="7706" width="1" style="172" customWidth="1"/>
    <col min="7707" max="7707" width="6.5703125" style="172" customWidth="1"/>
    <col min="7708" max="7708" width="6.7109375" style="172" customWidth="1"/>
    <col min="7709" max="7936" width="9.140625" style="172"/>
    <col min="7937" max="7937" width="4.28515625" style="172" customWidth="1"/>
    <col min="7938" max="7938" width="26.42578125" style="172" customWidth="1"/>
    <col min="7939" max="7939" width="20.5703125" style="172" customWidth="1"/>
    <col min="7940" max="7940" width="5" style="172" customWidth="1"/>
    <col min="7941" max="7941" width="7.7109375" style="172" bestFit="1" customWidth="1"/>
    <col min="7942" max="7942" width="5.140625" style="172" customWidth="1"/>
    <col min="7943" max="7943" width="7.140625" style="172" customWidth="1"/>
    <col min="7944" max="7944" width="5.140625" style="172" customWidth="1"/>
    <col min="7945" max="7945" width="6.42578125" style="172" customWidth="1"/>
    <col min="7946" max="7947" width="5" style="172" customWidth="1"/>
    <col min="7948" max="7948" width="5.5703125" style="172" customWidth="1"/>
    <col min="7949" max="7949" width="6.7109375" style="172" customWidth="1"/>
    <col min="7950" max="7950" width="8.42578125" style="172" customWidth="1"/>
    <col min="7951" max="7951" width="5.42578125" style="172" customWidth="1"/>
    <col min="7952" max="7952" width="6.28515625" style="172" customWidth="1"/>
    <col min="7953" max="7953" width="5.28515625" style="172" customWidth="1"/>
    <col min="7954" max="7954" width="6.28515625" style="172" customWidth="1"/>
    <col min="7955" max="7955" width="5.85546875" style="172" customWidth="1"/>
    <col min="7956" max="7956" width="7.28515625" style="172" customWidth="1"/>
    <col min="7957" max="7957" width="5.85546875" style="172" customWidth="1"/>
    <col min="7958" max="7958" width="7.28515625" style="172" customWidth="1"/>
    <col min="7959" max="7959" width="5.7109375" style="172" customWidth="1"/>
    <col min="7960" max="7960" width="7.28515625" style="172" customWidth="1"/>
    <col min="7961" max="7961" width="6.5703125" style="172" customWidth="1"/>
    <col min="7962" max="7962" width="1" style="172" customWidth="1"/>
    <col min="7963" max="7963" width="6.5703125" style="172" customWidth="1"/>
    <col min="7964" max="7964" width="6.7109375" style="172" customWidth="1"/>
    <col min="7965" max="8192" width="9.140625" style="172"/>
    <col min="8193" max="8193" width="4.28515625" style="172" customWidth="1"/>
    <col min="8194" max="8194" width="26.42578125" style="172" customWidth="1"/>
    <col min="8195" max="8195" width="20.5703125" style="172" customWidth="1"/>
    <col min="8196" max="8196" width="5" style="172" customWidth="1"/>
    <col min="8197" max="8197" width="7.7109375" style="172" bestFit="1" customWidth="1"/>
    <col min="8198" max="8198" width="5.140625" style="172" customWidth="1"/>
    <col min="8199" max="8199" width="7.140625" style="172" customWidth="1"/>
    <col min="8200" max="8200" width="5.140625" style="172" customWidth="1"/>
    <col min="8201" max="8201" width="6.42578125" style="172" customWidth="1"/>
    <col min="8202" max="8203" width="5" style="172" customWidth="1"/>
    <col min="8204" max="8204" width="5.5703125" style="172" customWidth="1"/>
    <col min="8205" max="8205" width="6.7109375" style="172" customWidth="1"/>
    <col min="8206" max="8206" width="8.42578125" style="172" customWidth="1"/>
    <col min="8207" max="8207" width="5.42578125" style="172" customWidth="1"/>
    <col min="8208" max="8208" width="6.28515625" style="172" customWidth="1"/>
    <col min="8209" max="8209" width="5.28515625" style="172" customWidth="1"/>
    <col min="8210" max="8210" width="6.28515625" style="172" customWidth="1"/>
    <col min="8211" max="8211" width="5.85546875" style="172" customWidth="1"/>
    <col min="8212" max="8212" width="7.28515625" style="172" customWidth="1"/>
    <col min="8213" max="8213" width="5.85546875" style="172" customWidth="1"/>
    <col min="8214" max="8214" width="7.28515625" style="172" customWidth="1"/>
    <col min="8215" max="8215" width="5.7109375" style="172" customWidth="1"/>
    <col min="8216" max="8216" width="7.28515625" style="172" customWidth="1"/>
    <col min="8217" max="8217" width="6.5703125" style="172" customWidth="1"/>
    <col min="8218" max="8218" width="1" style="172" customWidth="1"/>
    <col min="8219" max="8219" width="6.5703125" style="172" customWidth="1"/>
    <col min="8220" max="8220" width="6.7109375" style="172" customWidth="1"/>
    <col min="8221" max="8448" width="9.140625" style="172"/>
    <col min="8449" max="8449" width="4.28515625" style="172" customWidth="1"/>
    <col min="8450" max="8450" width="26.42578125" style="172" customWidth="1"/>
    <col min="8451" max="8451" width="20.5703125" style="172" customWidth="1"/>
    <col min="8452" max="8452" width="5" style="172" customWidth="1"/>
    <col min="8453" max="8453" width="7.7109375" style="172" bestFit="1" customWidth="1"/>
    <col min="8454" max="8454" width="5.140625" style="172" customWidth="1"/>
    <col min="8455" max="8455" width="7.140625" style="172" customWidth="1"/>
    <col min="8456" max="8456" width="5.140625" style="172" customWidth="1"/>
    <col min="8457" max="8457" width="6.42578125" style="172" customWidth="1"/>
    <col min="8458" max="8459" width="5" style="172" customWidth="1"/>
    <col min="8460" max="8460" width="5.5703125" style="172" customWidth="1"/>
    <col min="8461" max="8461" width="6.7109375" style="172" customWidth="1"/>
    <col min="8462" max="8462" width="8.42578125" style="172" customWidth="1"/>
    <col min="8463" max="8463" width="5.42578125" style="172" customWidth="1"/>
    <col min="8464" max="8464" width="6.28515625" style="172" customWidth="1"/>
    <col min="8465" max="8465" width="5.28515625" style="172" customWidth="1"/>
    <col min="8466" max="8466" width="6.28515625" style="172" customWidth="1"/>
    <col min="8467" max="8467" width="5.85546875" style="172" customWidth="1"/>
    <col min="8468" max="8468" width="7.28515625" style="172" customWidth="1"/>
    <col min="8469" max="8469" width="5.85546875" style="172" customWidth="1"/>
    <col min="8470" max="8470" width="7.28515625" style="172" customWidth="1"/>
    <col min="8471" max="8471" width="5.7109375" style="172" customWidth="1"/>
    <col min="8472" max="8472" width="7.28515625" style="172" customWidth="1"/>
    <col min="8473" max="8473" width="6.5703125" style="172" customWidth="1"/>
    <col min="8474" max="8474" width="1" style="172" customWidth="1"/>
    <col min="8475" max="8475" width="6.5703125" style="172" customWidth="1"/>
    <col min="8476" max="8476" width="6.7109375" style="172" customWidth="1"/>
    <col min="8477" max="8704" width="9.140625" style="172"/>
    <col min="8705" max="8705" width="4.28515625" style="172" customWidth="1"/>
    <col min="8706" max="8706" width="26.42578125" style="172" customWidth="1"/>
    <col min="8707" max="8707" width="20.5703125" style="172" customWidth="1"/>
    <col min="8708" max="8708" width="5" style="172" customWidth="1"/>
    <col min="8709" max="8709" width="7.7109375" style="172" bestFit="1" customWidth="1"/>
    <col min="8710" max="8710" width="5.140625" style="172" customWidth="1"/>
    <col min="8711" max="8711" width="7.140625" style="172" customWidth="1"/>
    <col min="8712" max="8712" width="5.140625" style="172" customWidth="1"/>
    <col min="8713" max="8713" width="6.42578125" style="172" customWidth="1"/>
    <col min="8714" max="8715" width="5" style="172" customWidth="1"/>
    <col min="8716" max="8716" width="5.5703125" style="172" customWidth="1"/>
    <col min="8717" max="8717" width="6.7109375" style="172" customWidth="1"/>
    <col min="8718" max="8718" width="8.42578125" style="172" customWidth="1"/>
    <col min="8719" max="8719" width="5.42578125" style="172" customWidth="1"/>
    <col min="8720" max="8720" width="6.28515625" style="172" customWidth="1"/>
    <col min="8721" max="8721" width="5.28515625" style="172" customWidth="1"/>
    <col min="8722" max="8722" width="6.28515625" style="172" customWidth="1"/>
    <col min="8723" max="8723" width="5.85546875" style="172" customWidth="1"/>
    <col min="8724" max="8724" width="7.28515625" style="172" customWidth="1"/>
    <col min="8725" max="8725" width="5.85546875" style="172" customWidth="1"/>
    <col min="8726" max="8726" width="7.28515625" style="172" customWidth="1"/>
    <col min="8727" max="8727" width="5.7109375" style="172" customWidth="1"/>
    <col min="8728" max="8728" width="7.28515625" style="172" customWidth="1"/>
    <col min="8729" max="8729" width="6.5703125" style="172" customWidth="1"/>
    <col min="8730" max="8730" width="1" style="172" customWidth="1"/>
    <col min="8731" max="8731" width="6.5703125" style="172" customWidth="1"/>
    <col min="8732" max="8732" width="6.7109375" style="172" customWidth="1"/>
    <col min="8733" max="8960" width="9.140625" style="172"/>
    <col min="8961" max="8961" width="4.28515625" style="172" customWidth="1"/>
    <col min="8962" max="8962" width="26.42578125" style="172" customWidth="1"/>
    <col min="8963" max="8963" width="20.5703125" style="172" customWidth="1"/>
    <col min="8964" max="8964" width="5" style="172" customWidth="1"/>
    <col min="8965" max="8965" width="7.7109375" style="172" bestFit="1" customWidth="1"/>
    <col min="8966" max="8966" width="5.140625" style="172" customWidth="1"/>
    <col min="8967" max="8967" width="7.140625" style="172" customWidth="1"/>
    <col min="8968" max="8968" width="5.140625" style="172" customWidth="1"/>
    <col min="8969" max="8969" width="6.42578125" style="172" customWidth="1"/>
    <col min="8970" max="8971" width="5" style="172" customWidth="1"/>
    <col min="8972" max="8972" width="5.5703125" style="172" customWidth="1"/>
    <col min="8973" max="8973" width="6.7109375" style="172" customWidth="1"/>
    <col min="8974" max="8974" width="8.42578125" style="172" customWidth="1"/>
    <col min="8975" max="8975" width="5.42578125" style="172" customWidth="1"/>
    <col min="8976" max="8976" width="6.28515625" style="172" customWidth="1"/>
    <col min="8977" max="8977" width="5.28515625" style="172" customWidth="1"/>
    <col min="8978" max="8978" width="6.28515625" style="172" customWidth="1"/>
    <col min="8979" max="8979" width="5.85546875" style="172" customWidth="1"/>
    <col min="8980" max="8980" width="7.28515625" style="172" customWidth="1"/>
    <col min="8981" max="8981" width="5.85546875" style="172" customWidth="1"/>
    <col min="8982" max="8982" width="7.28515625" style="172" customWidth="1"/>
    <col min="8983" max="8983" width="5.7109375" style="172" customWidth="1"/>
    <col min="8984" max="8984" width="7.28515625" style="172" customWidth="1"/>
    <col min="8985" max="8985" width="6.5703125" style="172" customWidth="1"/>
    <col min="8986" max="8986" width="1" style="172" customWidth="1"/>
    <col min="8987" max="8987" width="6.5703125" style="172" customWidth="1"/>
    <col min="8988" max="8988" width="6.7109375" style="172" customWidth="1"/>
    <col min="8989" max="9216" width="9.140625" style="172"/>
    <col min="9217" max="9217" width="4.28515625" style="172" customWidth="1"/>
    <col min="9218" max="9218" width="26.42578125" style="172" customWidth="1"/>
    <col min="9219" max="9219" width="20.5703125" style="172" customWidth="1"/>
    <col min="9220" max="9220" width="5" style="172" customWidth="1"/>
    <col min="9221" max="9221" width="7.7109375" style="172" bestFit="1" customWidth="1"/>
    <col min="9222" max="9222" width="5.140625" style="172" customWidth="1"/>
    <col min="9223" max="9223" width="7.140625" style="172" customWidth="1"/>
    <col min="9224" max="9224" width="5.140625" style="172" customWidth="1"/>
    <col min="9225" max="9225" width="6.42578125" style="172" customWidth="1"/>
    <col min="9226" max="9227" width="5" style="172" customWidth="1"/>
    <col min="9228" max="9228" width="5.5703125" style="172" customWidth="1"/>
    <col min="9229" max="9229" width="6.7109375" style="172" customWidth="1"/>
    <col min="9230" max="9230" width="8.42578125" style="172" customWidth="1"/>
    <col min="9231" max="9231" width="5.42578125" style="172" customWidth="1"/>
    <col min="9232" max="9232" width="6.28515625" style="172" customWidth="1"/>
    <col min="9233" max="9233" width="5.28515625" style="172" customWidth="1"/>
    <col min="9234" max="9234" width="6.28515625" style="172" customWidth="1"/>
    <col min="9235" max="9235" width="5.85546875" style="172" customWidth="1"/>
    <col min="9236" max="9236" width="7.28515625" style="172" customWidth="1"/>
    <col min="9237" max="9237" width="5.85546875" style="172" customWidth="1"/>
    <col min="9238" max="9238" width="7.28515625" style="172" customWidth="1"/>
    <col min="9239" max="9239" width="5.7109375" style="172" customWidth="1"/>
    <col min="9240" max="9240" width="7.28515625" style="172" customWidth="1"/>
    <col min="9241" max="9241" width="6.5703125" style="172" customWidth="1"/>
    <col min="9242" max="9242" width="1" style="172" customWidth="1"/>
    <col min="9243" max="9243" width="6.5703125" style="172" customWidth="1"/>
    <col min="9244" max="9244" width="6.7109375" style="172" customWidth="1"/>
    <col min="9245" max="9472" width="9.140625" style="172"/>
    <col min="9473" max="9473" width="4.28515625" style="172" customWidth="1"/>
    <col min="9474" max="9474" width="26.42578125" style="172" customWidth="1"/>
    <col min="9475" max="9475" width="20.5703125" style="172" customWidth="1"/>
    <col min="9476" max="9476" width="5" style="172" customWidth="1"/>
    <col min="9477" max="9477" width="7.7109375" style="172" bestFit="1" customWidth="1"/>
    <col min="9478" max="9478" width="5.140625" style="172" customWidth="1"/>
    <col min="9479" max="9479" width="7.140625" style="172" customWidth="1"/>
    <col min="9480" max="9480" width="5.140625" style="172" customWidth="1"/>
    <col min="9481" max="9481" width="6.42578125" style="172" customWidth="1"/>
    <col min="9482" max="9483" width="5" style="172" customWidth="1"/>
    <col min="9484" max="9484" width="5.5703125" style="172" customWidth="1"/>
    <col min="9485" max="9485" width="6.7109375" style="172" customWidth="1"/>
    <col min="9486" max="9486" width="8.42578125" style="172" customWidth="1"/>
    <col min="9487" max="9487" width="5.42578125" style="172" customWidth="1"/>
    <col min="9488" max="9488" width="6.28515625" style="172" customWidth="1"/>
    <col min="9489" max="9489" width="5.28515625" style="172" customWidth="1"/>
    <col min="9490" max="9490" width="6.28515625" style="172" customWidth="1"/>
    <col min="9491" max="9491" width="5.85546875" style="172" customWidth="1"/>
    <col min="9492" max="9492" width="7.28515625" style="172" customWidth="1"/>
    <col min="9493" max="9493" width="5.85546875" style="172" customWidth="1"/>
    <col min="9494" max="9494" width="7.28515625" style="172" customWidth="1"/>
    <col min="9495" max="9495" width="5.7109375" style="172" customWidth="1"/>
    <col min="9496" max="9496" width="7.28515625" style="172" customWidth="1"/>
    <col min="9497" max="9497" width="6.5703125" style="172" customWidth="1"/>
    <col min="9498" max="9498" width="1" style="172" customWidth="1"/>
    <col min="9499" max="9499" width="6.5703125" style="172" customWidth="1"/>
    <col min="9500" max="9500" width="6.7109375" style="172" customWidth="1"/>
    <col min="9501" max="9728" width="9.140625" style="172"/>
    <col min="9729" max="9729" width="4.28515625" style="172" customWidth="1"/>
    <col min="9730" max="9730" width="26.42578125" style="172" customWidth="1"/>
    <col min="9731" max="9731" width="20.5703125" style="172" customWidth="1"/>
    <col min="9732" max="9732" width="5" style="172" customWidth="1"/>
    <col min="9733" max="9733" width="7.7109375" style="172" bestFit="1" customWidth="1"/>
    <col min="9734" max="9734" width="5.140625" style="172" customWidth="1"/>
    <col min="9735" max="9735" width="7.140625" style="172" customWidth="1"/>
    <col min="9736" max="9736" width="5.140625" style="172" customWidth="1"/>
    <col min="9737" max="9737" width="6.42578125" style="172" customWidth="1"/>
    <col min="9738" max="9739" width="5" style="172" customWidth="1"/>
    <col min="9740" max="9740" width="5.5703125" style="172" customWidth="1"/>
    <col min="9741" max="9741" width="6.7109375" style="172" customWidth="1"/>
    <col min="9742" max="9742" width="8.42578125" style="172" customWidth="1"/>
    <col min="9743" max="9743" width="5.42578125" style="172" customWidth="1"/>
    <col min="9744" max="9744" width="6.28515625" style="172" customWidth="1"/>
    <col min="9745" max="9745" width="5.28515625" style="172" customWidth="1"/>
    <col min="9746" max="9746" width="6.28515625" style="172" customWidth="1"/>
    <col min="9747" max="9747" width="5.85546875" style="172" customWidth="1"/>
    <col min="9748" max="9748" width="7.28515625" style="172" customWidth="1"/>
    <col min="9749" max="9749" width="5.85546875" style="172" customWidth="1"/>
    <col min="9750" max="9750" width="7.28515625" style="172" customWidth="1"/>
    <col min="9751" max="9751" width="5.7109375" style="172" customWidth="1"/>
    <col min="9752" max="9752" width="7.28515625" style="172" customWidth="1"/>
    <col min="9753" max="9753" width="6.5703125" style="172" customWidth="1"/>
    <col min="9754" max="9754" width="1" style="172" customWidth="1"/>
    <col min="9755" max="9755" width="6.5703125" style="172" customWidth="1"/>
    <col min="9756" max="9756" width="6.7109375" style="172" customWidth="1"/>
    <col min="9757" max="9984" width="9.140625" style="172"/>
    <col min="9985" max="9985" width="4.28515625" style="172" customWidth="1"/>
    <col min="9986" max="9986" width="26.42578125" style="172" customWidth="1"/>
    <col min="9987" max="9987" width="20.5703125" style="172" customWidth="1"/>
    <col min="9988" max="9988" width="5" style="172" customWidth="1"/>
    <col min="9989" max="9989" width="7.7109375" style="172" bestFit="1" customWidth="1"/>
    <col min="9990" max="9990" width="5.140625" style="172" customWidth="1"/>
    <col min="9991" max="9991" width="7.140625" style="172" customWidth="1"/>
    <col min="9992" max="9992" width="5.140625" style="172" customWidth="1"/>
    <col min="9993" max="9993" width="6.42578125" style="172" customWidth="1"/>
    <col min="9994" max="9995" width="5" style="172" customWidth="1"/>
    <col min="9996" max="9996" width="5.5703125" style="172" customWidth="1"/>
    <col min="9997" max="9997" width="6.7109375" style="172" customWidth="1"/>
    <col min="9998" max="9998" width="8.42578125" style="172" customWidth="1"/>
    <col min="9999" max="9999" width="5.42578125" style="172" customWidth="1"/>
    <col min="10000" max="10000" width="6.28515625" style="172" customWidth="1"/>
    <col min="10001" max="10001" width="5.28515625" style="172" customWidth="1"/>
    <col min="10002" max="10002" width="6.28515625" style="172" customWidth="1"/>
    <col min="10003" max="10003" width="5.85546875" style="172" customWidth="1"/>
    <col min="10004" max="10004" width="7.28515625" style="172" customWidth="1"/>
    <col min="10005" max="10005" width="5.85546875" style="172" customWidth="1"/>
    <col min="10006" max="10006" width="7.28515625" style="172" customWidth="1"/>
    <col min="10007" max="10007" width="5.7109375" style="172" customWidth="1"/>
    <col min="10008" max="10008" width="7.28515625" style="172" customWidth="1"/>
    <col min="10009" max="10009" width="6.5703125" style="172" customWidth="1"/>
    <col min="10010" max="10010" width="1" style="172" customWidth="1"/>
    <col min="10011" max="10011" width="6.5703125" style="172" customWidth="1"/>
    <col min="10012" max="10012" width="6.7109375" style="172" customWidth="1"/>
    <col min="10013" max="10240" width="9.140625" style="172"/>
    <col min="10241" max="10241" width="4.28515625" style="172" customWidth="1"/>
    <col min="10242" max="10242" width="26.42578125" style="172" customWidth="1"/>
    <col min="10243" max="10243" width="20.5703125" style="172" customWidth="1"/>
    <col min="10244" max="10244" width="5" style="172" customWidth="1"/>
    <col min="10245" max="10245" width="7.7109375" style="172" bestFit="1" customWidth="1"/>
    <col min="10246" max="10246" width="5.140625" style="172" customWidth="1"/>
    <col min="10247" max="10247" width="7.140625" style="172" customWidth="1"/>
    <col min="10248" max="10248" width="5.140625" style="172" customWidth="1"/>
    <col min="10249" max="10249" width="6.42578125" style="172" customWidth="1"/>
    <col min="10250" max="10251" width="5" style="172" customWidth="1"/>
    <col min="10252" max="10252" width="5.5703125" style="172" customWidth="1"/>
    <col min="10253" max="10253" width="6.7109375" style="172" customWidth="1"/>
    <col min="10254" max="10254" width="8.42578125" style="172" customWidth="1"/>
    <col min="10255" max="10255" width="5.42578125" style="172" customWidth="1"/>
    <col min="10256" max="10256" width="6.28515625" style="172" customWidth="1"/>
    <col min="10257" max="10257" width="5.28515625" style="172" customWidth="1"/>
    <col min="10258" max="10258" width="6.28515625" style="172" customWidth="1"/>
    <col min="10259" max="10259" width="5.85546875" style="172" customWidth="1"/>
    <col min="10260" max="10260" width="7.28515625" style="172" customWidth="1"/>
    <col min="10261" max="10261" width="5.85546875" style="172" customWidth="1"/>
    <col min="10262" max="10262" width="7.28515625" style="172" customWidth="1"/>
    <col min="10263" max="10263" width="5.7109375" style="172" customWidth="1"/>
    <col min="10264" max="10264" width="7.28515625" style="172" customWidth="1"/>
    <col min="10265" max="10265" width="6.5703125" style="172" customWidth="1"/>
    <col min="10266" max="10266" width="1" style="172" customWidth="1"/>
    <col min="10267" max="10267" width="6.5703125" style="172" customWidth="1"/>
    <col min="10268" max="10268" width="6.7109375" style="172" customWidth="1"/>
    <col min="10269" max="10496" width="9.140625" style="172"/>
    <col min="10497" max="10497" width="4.28515625" style="172" customWidth="1"/>
    <col min="10498" max="10498" width="26.42578125" style="172" customWidth="1"/>
    <col min="10499" max="10499" width="20.5703125" style="172" customWidth="1"/>
    <col min="10500" max="10500" width="5" style="172" customWidth="1"/>
    <col min="10501" max="10501" width="7.7109375" style="172" bestFit="1" customWidth="1"/>
    <col min="10502" max="10502" width="5.140625" style="172" customWidth="1"/>
    <col min="10503" max="10503" width="7.140625" style="172" customWidth="1"/>
    <col min="10504" max="10504" width="5.140625" style="172" customWidth="1"/>
    <col min="10505" max="10505" width="6.42578125" style="172" customWidth="1"/>
    <col min="10506" max="10507" width="5" style="172" customWidth="1"/>
    <col min="10508" max="10508" width="5.5703125" style="172" customWidth="1"/>
    <col min="10509" max="10509" width="6.7109375" style="172" customWidth="1"/>
    <col min="10510" max="10510" width="8.42578125" style="172" customWidth="1"/>
    <col min="10511" max="10511" width="5.42578125" style="172" customWidth="1"/>
    <col min="10512" max="10512" width="6.28515625" style="172" customWidth="1"/>
    <col min="10513" max="10513" width="5.28515625" style="172" customWidth="1"/>
    <col min="10514" max="10514" width="6.28515625" style="172" customWidth="1"/>
    <col min="10515" max="10515" width="5.85546875" style="172" customWidth="1"/>
    <col min="10516" max="10516" width="7.28515625" style="172" customWidth="1"/>
    <col min="10517" max="10517" width="5.85546875" style="172" customWidth="1"/>
    <col min="10518" max="10518" width="7.28515625" style="172" customWidth="1"/>
    <col min="10519" max="10519" width="5.7109375" style="172" customWidth="1"/>
    <col min="10520" max="10520" width="7.28515625" style="172" customWidth="1"/>
    <col min="10521" max="10521" width="6.5703125" style="172" customWidth="1"/>
    <col min="10522" max="10522" width="1" style="172" customWidth="1"/>
    <col min="10523" max="10523" width="6.5703125" style="172" customWidth="1"/>
    <col min="10524" max="10524" width="6.7109375" style="172" customWidth="1"/>
    <col min="10525" max="10752" width="9.140625" style="172"/>
    <col min="10753" max="10753" width="4.28515625" style="172" customWidth="1"/>
    <col min="10754" max="10754" width="26.42578125" style="172" customWidth="1"/>
    <col min="10755" max="10755" width="20.5703125" style="172" customWidth="1"/>
    <col min="10756" max="10756" width="5" style="172" customWidth="1"/>
    <col min="10757" max="10757" width="7.7109375" style="172" bestFit="1" customWidth="1"/>
    <col min="10758" max="10758" width="5.140625" style="172" customWidth="1"/>
    <col min="10759" max="10759" width="7.140625" style="172" customWidth="1"/>
    <col min="10760" max="10760" width="5.140625" style="172" customWidth="1"/>
    <col min="10761" max="10761" width="6.42578125" style="172" customWidth="1"/>
    <col min="10762" max="10763" width="5" style="172" customWidth="1"/>
    <col min="10764" max="10764" width="5.5703125" style="172" customWidth="1"/>
    <col min="10765" max="10765" width="6.7109375" style="172" customWidth="1"/>
    <col min="10766" max="10766" width="8.42578125" style="172" customWidth="1"/>
    <col min="10767" max="10767" width="5.42578125" style="172" customWidth="1"/>
    <col min="10768" max="10768" width="6.28515625" style="172" customWidth="1"/>
    <col min="10769" max="10769" width="5.28515625" style="172" customWidth="1"/>
    <col min="10770" max="10770" width="6.28515625" style="172" customWidth="1"/>
    <col min="10771" max="10771" width="5.85546875" style="172" customWidth="1"/>
    <col min="10772" max="10772" width="7.28515625" style="172" customWidth="1"/>
    <col min="10773" max="10773" width="5.85546875" style="172" customWidth="1"/>
    <col min="10774" max="10774" width="7.28515625" style="172" customWidth="1"/>
    <col min="10775" max="10775" width="5.7109375" style="172" customWidth="1"/>
    <col min="10776" max="10776" width="7.28515625" style="172" customWidth="1"/>
    <col min="10777" max="10777" width="6.5703125" style="172" customWidth="1"/>
    <col min="10778" max="10778" width="1" style="172" customWidth="1"/>
    <col min="10779" max="10779" width="6.5703125" style="172" customWidth="1"/>
    <col min="10780" max="10780" width="6.7109375" style="172" customWidth="1"/>
    <col min="10781" max="11008" width="9.140625" style="172"/>
    <col min="11009" max="11009" width="4.28515625" style="172" customWidth="1"/>
    <col min="11010" max="11010" width="26.42578125" style="172" customWidth="1"/>
    <col min="11011" max="11011" width="20.5703125" style="172" customWidth="1"/>
    <col min="11012" max="11012" width="5" style="172" customWidth="1"/>
    <col min="11013" max="11013" width="7.7109375" style="172" bestFit="1" customWidth="1"/>
    <col min="11014" max="11014" width="5.140625" style="172" customWidth="1"/>
    <col min="11015" max="11015" width="7.140625" style="172" customWidth="1"/>
    <col min="11016" max="11016" width="5.140625" style="172" customWidth="1"/>
    <col min="11017" max="11017" width="6.42578125" style="172" customWidth="1"/>
    <col min="11018" max="11019" width="5" style="172" customWidth="1"/>
    <col min="11020" max="11020" width="5.5703125" style="172" customWidth="1"/>
    <col min="11021" max="11021" width="6.7109375" style="172" customWidth="1"/>
    <col min="11022" max="11022" width="8.42578125" style="172" customWidth="1"/>
    <col min="11023" max="11023" width="5.42578125" style="172" customWidth="1"/>
    <col min="11024" max="11024" width="6.28515625" style="172" customWidth="1"/>
    <col min="11025" max="11025" width="5.28515625" style="172" customWidth="1"/>
    <col min="11026" max="11026" width="6.28515625" style="172" customWidth="1"/>
    <col min="11027" max="11027" width="5.85546875" style="172" customWidth="1"/>
    <col min="11028" max="11028" width="7.28515625" style="172" customWidth="1"/>
    <col min="11029" max="11029" width="5.85546875" style="172" customWidth="1"/>
    <col min="11030" max="11030" width="7.28515625" style="172" customWidth="1"/>
    <col min="11031" max="11031" width="5.7109375" style="172" customWidth="1"/>
    <col min="11032" max="11032" width="7.28515625" style="172" customWidth="1"/>
    <col min="11033" max="11033" width="6.5703125" style="172" customWidth="1"/>
    <col min="11034" max="11034" width="1" style="172" customWidth="1"/>
    <col min="11035" max="11035" width="6.5703125" style="172" customWidth="1"/>
    <col min="11036" max="11036" width="6.7109375" style="172" customWidth="1"/>
    <col min="11037" max="11264" width="9.140625" style="172"/>
    <col min="11265" max="11265" width="4.28515625" style="172" customWidth="1"/>
    <col min="11266" max="11266" width="26.42578125" style="172" customWidth="1"/>
    <col min="11267" max="11267" width="20.5703125" style="172" customWidth="1"/>
    <col min="11268" max="11268" width="5" style="172" customWidth="1"/>
    <col min="11269" max="11269" width="7.7109375" style="172" bestFit="1" customWidth="1"/>
    <col min="11270" max="11270" width="5.140625" style="172" customWidth="1"/>
    <col min="11271" max="11271" width="7.140625" style="172" customWidth="1"/>
    <col min="11272" max="11272" width="5.140625" style="172" customWidth="1"/>
    <col min="11273" max="11273" width="6.42578125" style="172" customWidth="1"/>
    <col min="11274" max="11275" width="5" style="172" customWidth="1"/>
    <col min="11276" max="11276" width="5.5703125" style="172" customWidth="1"/>
    <col min="11277" max="11277" width="6.7109375" style="172" customWidth="1"/>
    <col min="11278" max="11278" width="8.42578125" style="172" customWidth="1"/>
    <col min="11279" max="11279" width="5.42578125" style="172" customWidth="1"/>
    <col min="11280" max="11280" width="6.28515625" style="172" customWidth="1"/>
    <col min="11281" max="11281" width="5.28515625" style="172" customWidth="1"/>
    <col min="11282" max="11282" width="6.28515625" style="172" customWidth="1"/>
    <col min="11283" max="11283" width="5.85546875" style="172" customWidth="1"/>
    <col min="11284" max="11284" width="7.28515625" style="172" customWidth="1"/>
    <col min="11285" max="11285" width="5.85546875" style="172" customWidth="1"/>
    <col min="11286" max="11286" width="7.28515625" style="172" customWidth="1"/>
    <col min="11287" max="11287" width="5.7109375" style="172" customWidth="1"/>
    <col min="11288" max="11288" width="7.28515625" style="172" customWidth="1"/>
    <col min="11289" max="11289" width="6.5703125" style="172" customWidth="1"/>
    <col min="11290" max="11290" width="1" style="172" customWidth="1"/>
    <col min="11291" max="11291" width="6.5703125" style="172" customWidth="1"/>
    <col min="11292" max="11292" width="6.7109375" style="172" customWidth="1"/>
    <col min="11293" max="11520" width="9.140625" style="172"/>
    <col min="11521" max="11521" width="4.28515625" style="172" customWidth="1"/>
    <col min="11522" max="11522" width="26.42578125" style="172" customWidth="1"/>
    <col min="11523" max="11523" width="20.5703125" style="172" customWidth="1"/>
    <col min="11524" max="11524" width="5" style="172" customWidth="1"/>
    <col min="11525" max="11525" width="7.7109375" style="172" bestFit="1" customWidth="1"/>
    <col min="11526" max="11526" width="5.140625" style="172" customWidth="1"/>
    <col min="11527" max="11527" width="7.140625" style="172" customWidth="1"/>
    <col min="11528" max="11528" width="5.140625" style="172" customWidth="1"/>
    <col min="11529" max="11529" width="6.42578125" style="172" customWidth="1"/>
    <col min="11530" max="11531" width="5" style="172" customWidth="1"/>
    <col min="11532" max="11532" width="5.5703125" style="172" customWidth="1"/>
    <col min="11533" max="11533" width="6.7109375" style="172" customWidth="1"/>
    <col min="11534" max="11534" width="8.42578125" style="172" customWidth="1"/>
    <col min="11535" max="11535" width="5.42578125" style="172" customWidth="1"/>
    <col min="11536" max="11536" width="6.28515625" style="172" customWidth="1"/>
    <col min="11537" max="11537" width="5.28515625" style="172" customWidth="1"/>
    <col min="11538" max="11538" width="6.28515625" style="172" customWidth="1"/>
    <col min="11539" max="11539" width="5.85546875" style="172" customWidth="1"/>
    <col min="11540" max="11540" width="7.28515625" style="172" customWidth="1"/>
    <col min="11541" max="11541" width="5.85546875" style="172" customWidth="1"/>
    <col min="11542" max="11542" width="7.28515625" style="172" customWidth="1"/>
    <col min="11543" max="11543" width="5.7109375" style="172" customWidth="1"/>
    <col min="11544" max="11544" width="7.28515625" style="172" customWidth="1"/>
    <col min="11545" max="11545" width="6.5703125" style="172" customWidth="1"/>
    <col min="11546" max="11546" width="1" style="172" customWidth="1"/>
    <col min="11547" max="11547" width="6.5703125" style="172" customWidth="1"/>
    <col min="11548" max="11548" width="6.7109375" style="172" customWidth="1"/>
    <col min="11549" max="11776" width="9.140625" style="172"/>
    <col min="11777" max="11777" width="4.28515625" style="172" customWidth="1"/>
    <col min="11778" max="11778" width="26.42578125" style="172" customWidth="1"/>
    <col min="11779" max="11779" width="20.5703125" style="172" customWidth="1"/>
    <col min="11780" max="11780" width="5" style="172" customWidth="1"/>
    <col min="11781" max="11781" width="7.7109375" style="172" bestFit="1" customWidth="1"/>
    <col min="11782" max="11782" width="5.140625" style="172" customWidth="1"/>
    <col min="11783" max="11783" width="7.140625" style="172" customWidth="1"/>
    <col min="11784" max="11784" width="5.140625" style="172" customWidth="1"/>
    <col min="11785" max="11785" width="6.42578125" style="172" customWidth="1"/>
    <col min="11786" max="11787" width="5" style="172" customWidth="1"/>
    <col min="11788" max="11788" width="5.5703125" style="172" customWidth="1"/>
    <col min="11789" max="11789" width="6.7109375" style="172" customWidth="1"/>
    <col min="11790" max="11790" width="8.42578125" style="172" customWidth="1"/>
    <col min="11791" max="11791" width="5.42578125" style="172" customWidth="1"/>
    <col min="11792" max="11792" width="6.28515625" style="172" customWidth="1"/>
    <col min="11793" max="11793" width="5.28515625" style="172" customWidth="1"/>
    <col min="11794" max="11794" width="6.28515625" style="172" customWidth="1"/>
    <col min="11795" max="11795" width="5.85546875" style="172" customWidth="1"/>
    <col min="11796" max="11796" width="7.28515625" style="172" customWidth="1"/>
    <col min="11797" max="11797" width="5.85546875" style="172" customWidth="1"/>
    <col min="11798" max="11798" width="7.28515625" style="172" customWidth="1"/>
    <col min="11799" max="11799" width="5.7109375" style="172" customWidth="1"/>
    <col min="11800" max="11800" width="7.28515625" style="172" customWidth="1"/>
    <col min="11801" max="11801" width="6.5703125" style="172" customWidth="1"/>
    <col min="11802" max="11802" width="1" style="172" customWidth="1"/>
    <col min="11803" max="11803" width="6.5703125" style="172" customWidth="1"/>
    <col min="11804" max="11804" width="6.7109375" style="172" customWidth="1"/>
    <col min="11805" max="12032" width="9.140625" style="172"/>
    <col min="12033" max="12033" width="4.28515625" style="172" customWidth="1"/>
    <col min="12034" max="12034" width="26.42578125" style="172" customWidth="1"/>
    <col min="12035" max="12035" width="20.5703125" style="172" customWidth="1"/>
    <col min="12036" max="12036" width="5" style="172" customWidth="1"/>
    <col min="12037" max="12037" width="7.7109375" style="172" bestFit="1" customWidth="1"/>
    <col min="12038" max="12038" width="5.140625" style="172" customWidth="1"/>
    <col min="12039" max="12039" width="7.140625" style="172" customWidth="1"/>
    <col min="12040" max="12040" width="5.140625" style="172" customWidth="1"/>
    <col min="12041" max="12041" width="6.42578125" style="172" customWidth="1"/>
    <col min="12042" max="12043" width="5" style="172" customWidth="1"/>
    <col min="12044" max="12044" width="5.5703125" style="172" customWidth="1"/>
    <col min="12045" max="12045" width="6.7109375" style="172" customWidth="1"/>
    <col min="12046" max="12046" width="8.42578125" style="172" customWidth="1"/>
    <col min="12047" max="12047" width="5.42578125" style="172" customWidth="1"/>
    <col min="12048" max="12048" width="6.28515625" style="172" customWidth="1"/>
    <col min="12049" max="12049" width="5.28515625" style="172" customWidth="1"/>
    <col min="12050" max="12050" width="6.28515625" style="172" customWidth="1"/>
    <col min="12051" max="12051" width="5.85546875" style="172" customWidth="1"/>
    <col min="12052" max="12052" width="7.28515625" style="172" customWidth="1"/>
    <col min="12053" max="12053" width="5.85546875" style="172" customWidth="1"/>
    <col min="12054" max="12054" width="7.28515625" style="172" customWidth="1"/>
    <col min="12055" max="12055" width="5.7109375" style="172" customWidth="1"/>
    <col min="12056" max="12056" width="7.28515625" style="172" customWidth="1"/>
    <col min="12057" max="12057" width="6.5703125" style="172" customWidth="1"/>
    <col min="12058" max="12058" width="1" style="172" customWidth="1"/>
    <col min="12059" max="12059" width="6.5703125" style="172" customWidth="1"/>
    <col min="12060" max="12060" width="6.7109375" style="172" customWidth="1"/>
    <col min="12061" max="12288" width="9.140625" style="172"/>
    <col min="12289" max="12289" width="4.28515625" style="172" customWidth="1"/>
    <col min="12290" max="12290" width="26.42578125" style="172" customWidth="1"/>
    <col min="12291" max="12291" width="20.5703125" style="172" customWidth="1"/>
    <col min="12292" max="12292" width="5" style="172" customWidth="1"/>
    <col min="12293" max="12293" width="7.7109375" style="172" bestFit="1" customWidth="1"/>
    <col min="12294" max="12294" width="5.140625" style="172" customWidth="1"/>
    <col min="12295" max="12295" width="7.140625" style="172" customWidth="1"/>
    <col min="12296" max="12296" width="5.140625" style="172" customWidth="1"/>
    <col min="12297" max="12297" width="6.42578125" style="172" customWidth="1"/>
    <col min="12298" max="12299" width="5" style="172" customWidth="1"/>
    <col min="12300" max="12300" width="5.5703125" style="172" customWidth="1"/>
    <col min="12301" max="12301" width="6.7109375" style="172" customWidth="1"/>
    <col min="12302" max="12302" width="8.42578125" style="172" customWidth="1"/>
    <col min="12303" max="12303" width="5.42578125" style="172" customWidth="1"/>
    <col min="12304" max="12304" width="6.28515625" style="172" customWidth="1"/>
    <col min="12305" max="12305" width="5.28515625" style="172" customWidth="1"/>
    <col min="12306" max="12306" width="6.28515625" style="172" customWidth="1"/>
    <col min="12307" max="12307" width="5.85546875" style="172" customWidth="1"/>
    <col min="12308" max="12308" width="7.28515625" style="172" customWidth="1"/>
    <col min="12309" max="12309" width="5.85546875" style="172" customWidth="1"/>
    <col min="12310" max="12310" width="7.28515625" style="172" customWidth="1"/>
    <col min="12311" max="12311" width="5.7109375" style="172" customWidth="1"/>
    <col min="12312" max="12312" width="7.28515625" style="172" customWidth="1"/>
    <col min="12313" max="12313" width="6.5703125" style="172" customWidth="1"/>
    <col min="12314" max="12314" width="1" style="172" customWidth="1"/>
    <col min="12315" max="12315" width="6.5703125" style="172" customWidth="1"/>
    <col min="12316" max="12316" width="6.7109375" style="172" customWidth="1"/>
    <col min="12317" max="12544" width="9.140625" style="172"/>
    <col min="12545" max="12545" width="4.28515625" style="172" customWidth="1"/>
    <col min="12546" max="12546" width="26.42578125" style="172" customWidth="1"/>
    <col min="12547" max="12547" width="20.5703125" style="172" customWidth="1"/>
    <col min="12548" max="12548" width="5" style="172" customWidth="1"/>
    <col min="12549" max="12549" width="7.7109375" style="172" bestFit="1" customWidth="1"/>
    <col min="12550" max="12550" width="5.140625" style="172" customWidth="1"/>
    <col min="12551" max="12551" width="7.140625" style="172" customWidth="1"/>
    <col min="12552" max="12552" width="5.140625" style="172" customWidth="1"/>
    <col min="12553" max="12553" width="6.42578125" style="172" customWidth="1"/>
    <col min="12554" max="12555" width="5" style="172" customWidth="1"/>
    <col min="12556" max="12556" width="5.5703125" style="172" customWidth="1"/>
    <col min="12557" max="12557" width="6.7109375" style="172" customWidth="1"/>
    <col min="12558" max="12558" width="8.42578125" style="172" customWidth="1"/>
    <col min="12559" max="12559" width="5.42578125" style="172" customWidth="1"/>
    <col min="12560" max="12560" width="6.28515625" style="172" customWidth="1"/>
    <col min="12561" max="12561" width="5.28515625" style="172" customWidth="1"/>
    <col min="12562" max="12562" width="6.28515625" style="172" customWidth="1"/>
    <col min="12563" max="12563" width="5.85546875" style="172" customWidth="1"/>
    <col min="12564" max="12564" width="7.28515625" style="172" customWidth="1"/>
    <col min="12565" max="12565" width="5.85546875" style="172" customWidth="1"/>
    <col min="12566" max="12566" width="7.28515625" style="172" customWidth="1"/>
    <col min="12567" max="12567" width="5.7109375" style="172" customWidth="1"/>
    <col min="12568" max="12568" width="7.28515625" style="172" customWidth="1"/>
    <col min="12569" max="12569" width="6.5703125" style="172" customWidth="1"/>
    <col min="12570" max="12570" width="1" style="172" customWidth="1"/>
    <col min="12571" max="12571" width="6.5703125" style="172" customWidth="1"/>
    <col min="12572" max="12572" width="6.7109375" style="172" customWidth="1"/>
    <col min="12573" max="12800" width="9.140625" style="172"/>
    <col min="12801" max="12801" width="4.28515625" style="172" customWidth="1"/>
    <col min="12802" max="12802" width="26.42578125" style="172" customWidth="1"/>
    <col min="12803" max="12803" width="20.5703125" style="172" customWidth="1"/>
    <col min="12804" max="12804" width="5" style="172" customWidth="1"/>
    <col min="12805" max="12805" width="7.7109375" style="172" bestFit="1" customWidth="1"/>
    <col min="12806" max="12806" width="5.140625" style="172" customWidth="1"/>
    <col min="12807" max="12807" width="7.140625" style="172" customWidth="1"/>
    <col min="12808" max="12808" width="5.140625" style="172" customWidth="1"/>
    <col min="12809" max="12809" width="6.42578125" style="172" customWidth="1"/>
    <col min="12810" max="12811" width="5" style="172" customWidth="1"/>
    <col min="12812" max="12812" width="5.5703125" style="172" customWidth="1"/>
    <col min="12813" max="12813" width="6.7109375" style="172" customWidth="1"/>
    <col min="12814" max="12814" width="8.42578125" style="172" customWidth="1"/>
    <col min="12815" max="12815" width="5.42578125" style="172" customWidth="1"/>
    <col min="12816" max="12816" width="6.28515625" style="172" customWidth="1"/>
    <col min="12817" max="12817" width="5.28515625" style="172" customWidth="1"/>
    <col min="12818" max="12818" width="6.28515625" style="172" customWidth="1"/>
    <col min="12819" max="12819" width="5.85546875" style="172" customWidth="1"/>
    <col min="12820" max="12820" width="7.28515625" style="172" customWidth="1"/>
    <col min="12821" max="12821" width="5.85546875" style="172" customWidth="1"/>
    <col min="12822" max="12822" width="7.28515625" style="172" customWidth="1"/>
    <col min="12823" max="12823" width="5.7109375" style="172" customWidth="1"/>
    <col min="12824" max="12824" width="7.28515625" style="172" customWidth="1"/>
    <col min="12825" max="12825" width="6.5703125" style="172" customWidth="1"/>
    <col min="12826" max="12826" width="1" style="172" customWidth="1"/>
    <col min="12827" max="12827" width="6.5703125" style="172" customWidth="1"/>
    <col min="12828" max="12828" width="6.7109375" style="172" customWidth="1"/>
    <col min="12829" max="13056" width="9.140625" style="172"/>
    <col min="13057" max="13057" width="4.28515625" style="172" customWidth="1"/>
    <col min="13058" max="13058" width="26.42578125" style="172" customWidth="1"/>
    <col min="13059" max="13059" width="20.5703125" style="172" customWidth="1"/>
    <col min="13060" max="13060" width="5" style="172" customWidth="1"/>
    <col min="13061" max="13061" width="7.7109375" style="172" bestFit="1" customWidth="1"/>
    <col min="13062" max="13062" width="5.140625" style="172" customWidth="1"/>
    <col min="13063" max="13063" width="7.140625" style="172" customWidth="1"/>
    <col min="13064" max="13064" width="5.140625" style="172" customWidth="1"/>
    <col min="13065" max="13065" width="6.42578125" style="172" customWidth="1"/>
    <col min="13066" max="13067" width="5" style="172" customWidth="1"/>
    <col min="13068" max="13068" width="5.5703125" style="172" customWidth="1"/>
    <col min="13069" max="13069" width="6.7109375" style="172" customWidth="1"/>
    <col min="13070" max="13070" width="8.42578125" style="172" customWidth="1"/>
    <col min="13071" max="13071" width="5.42578125" style="172" customWidth="1"/>
    <col min="13072" max="13072" width="6.28515625" style="172" customWidth="1"/>
    <col min="13073" max="13073" width="5.28515625" style="172" customWidth="1"/>
    <col min="13074" max="13074" width="6.28515625" style="172" customWidth="1"/>
    <col min="13075" max="13075" width="5.85546875" style="172" customWidth="1"/>
    <col min="13076" max="13076" width="7.28515625" style="172" customWidth="1"/>
    <col min="13077" max="13077" width="5.85546875" style="172" customWidth="1"/>
    <col min="13078" max="13078" width="7.28515625" style="172" customWidth="1"/>
    <col min="13079" max="13079" width="5.7109375" style="172" customWidth="1"/>
    <col min="13080" max="13080" width="7.28515625" style="172" customWidth="1"/>
    <col min="13081" max="13081" width="6.5703125" style="172" customWidth="1"/>
    <col min="13082" max="13082" width="1" style="172" customWidth="1"/>
    <col min="13083" max="13083" width="6.5703125" style="172" customWidth="1"/>
    <col min="13084" max="13084" width="6.7109375" style="172" customWidth="1"/>
    <col min="13085" max="13312" width="9.140625" style="172"/>
    <col min="13313" max="13313" width="4.28515625" style="172" customWidth="1"/>
    <col min="13314" max="13314" width="26.42578125" style="172" customWidth="1"/>
    <col min="13315" max="13315" width="20.5703125" style="172" customWidth="1"/>
    <col min="13316" max="13316" width="5" style="172" customWidth="1"/>
    <col min="13317" max="13317" width="7.7109375" style="172" bestFit="1" customWidth="1"/>
    <col min="13318" max="13318" width="5.140625" style="172" customWidth="1"/>
    <col min="13319" max="13319" width="7.140625" style="172" customWidth="1"/>
    <col min="13320" max="13320" width="5.140625" style="172" customWidth="1"/>
    <col min="13321" max="13321" width="6.42578125" style="172" customWidth="1"/>
    <col min="13322" max="13323" width="5" style="172" customWidth="1"/>
    <col min="13324" max="13324" width="5.5703125" style="172" customWidth="1"/>
    <col min="13325" max="13325" width="6.7109375" style="172" customWidth="1"/>
    <col min="13326" max="13326" width="8.42578125" style="172" customWidth="1"/>
    <col min="13327" max="13327" width="5.42578125" style="172" customWidth="1"/>
    <col min="13328" max="13328" width="6.28515625" style="172" customWidth="1"/>
    <col min="13329" max="13329" width="5.28515625" style="172" customWidth="1"/>
    <col min="13330" max="13330" width="6.28515625" style="172" customWidth="1"/>
    <col min="13331" max="13331" width="5.85546875" style="172" customWidth="1"/>
    <col min="13332" max="13332" width="7.28515625" style="172" customWidth="1"/>
    <col min="13333" max="13333" width="5.85546875" style="172" customWidth="1"/>
    <col min="13334" max="13334" width="7.28515625" style="172" customWidth="1"/>
    <col min="13335" max="13335" width="5.7109375" style="172" customWidth="1"/>
    <col min="13336" max="13336" width="7.28515625" style="172" customWidth="1"/>
    <col min="13337" max="13337" width="6.5703125" style="172" customWidth="1"/>
    <col min="13338" max="13338" width="1" style="172" customWidth="1"/>
    <col min="13339" max="13339" width="6.5703125" style="172" customWidth="1"/>
    <col min="13340" max="13340" width="6.7109375" style="172" customWidth="1"/>
    <col min="13341" max="13568" width="9.140625" style="172"/>
    <col min="13569" max="13569" width="4.28515625" style="172" customWidth="1"/>
    <col min="13570" max="13570" width="26.42578125" style="172" customWidth="1"/>
    <col min="13571" max="13571" width="20.5703125" style="172" customWidth="1"/>
    <col min="13572" max="13572" width="5" style="172" customWidth="1"/>
    <col min="13573" max="13573" width="7.7109375" style="172" bestFit="1" customWidth="1"/>
    <col min="13574" max="13574" width="5.140625" style="172" customWidth="1"/>
    <col min="13575" max="13575" width="7.140625" style="172" customWidth="1"/>
    <col min="13576" max="13576" width="5.140625" style="172" customWidth="1"/>
    <col min="13577" max="13577" width="6.42578125" style="172" customWidth="1"/>
    <col min="13578" max="13579" width="5" style="172" customWidth="1"/>
    <col min="13580" max="13580" width="5.5703125" style="172" customWidth="1"/>
    <col min="13581" max="13581" width="6.7109375" style="172" customWidth="1"/>
    <col min="13582" max="13582" width="8.42578125" style="172" customWidth="1"/>
    <col min="13583" max="13583" width="5.42578125" style="172" customWidth="1"/>
    <col min="13584" max="13584" width="6.28515625" style="172" customWidth="1"/>
    <col min="13585" max="13585" width="5.28515625" style="172" customWidth="1"/>
    <col min="13586" max="13586" width="6.28515625" style="172" customWidth="1"/>
    <col min="13587" max="13587" width="5.85546875" style="172" customWidth="1"/>
    <col min="13588" max="13588" width="7.28515625" style="172" customWidth="1"/>
    <col min="13589" max="13589" width="5.85546875" style="172" customWidth="1"/>
    <col min="13590" max="13590" width="7.28515625" style="172" customWidth="1"/>
    <col min="13591" max="13591" width="5.7109375" style="172" customWidth="1"/>
    <col min="13592" max="13592" width="7.28515625" style="172" customWidth="1"/>
    <col min="13593" max="13593" width="6.5703125" style="172" customWidth="1"/>
    <col min="13594" max="13594" width="1" style="172" customWidth="1"/>
    <col min="13595" max="13595" width="6.5703125" style="172" customWidth="1"/>
    <col min="13596" max="13596" width="6.7109375" style="172" customWidth="1"/>
    <col min="13597" max="13824" width="9.140625" style="172"/>
    <col min="13825" max="13825" width="4.28515625" style="172" customWidth="1"/>
    <col min="13826" max="13826" width="26.42578125" style="172" customWidth="1"/>
    <col min="13827" max="13827" width="20.5703125" style="172" customWidth="1"/>
    <col min="13828" max="13828" width="5" style="172" customWidth="1"/>
    <col min="13829" max="13829" width="7.7109375" style="172" bestFit="1" customWidth="1"/>
    <col min="13830" max="13830" width="5.140625" style="172" customWidth="1"/>
    <col min="13831" max="13831" width="7.140625" style="172" customWidth="1"/>
    <col min="13832" max="13832" width="5.140625" style="172" customWidth="1"/>
    <col min="13833" max="13833" width="6.42578125" style="172" customWidth="1"/>
    <col min="13834" max="13835" width="5" style="172" customWidth="1"/>
    <col min="13836" max="13836" width="5.5703125" style="172" customWidth="1"/>
    <col min="13837" max="13837" width="6.7109375" style="172" customWidth="1"/>
    <col min="13838" max="13838" width="8.42578125" style="172" customWidth="1"/>
    <col min="13839" max="13839" width="5.42578125" style="172" customWidth="1"/>
    <col min="13840" max="13840" width="6.28515625" style="172" customWidth="1"/>
    <col min="13841" max="13841" width="5.28515625" style="172" customWidth="1"/>
    <col min="13842" max="13842" width="6.28515625" style="172" customWidth="1"/>
    <col min="13843" max="13843" width="5.85546875" style="172" customWidth="1"/>
    <col min="13844" max="13844" width="7.28515625" style="172" customWidth="1"/>
    <col min="13845" max="13845" width="5.85546875" style="172" customWidth="1"/>
    <col min="13846" max="13846" width="7.28515625" style="172" customWidth="1"/>
    <col min="13847" max="13847" width="5.7109375" style="172" customWidth="1"/>
    <col min="13848" max="13848" width="7.28515625" style="172" customWidth="1"/>
    <col min="13849" max="13849" width="6.5703125" style="172" customWidth="1"/>
    <col min="13850" max="13850" width="1" style="172" customWidth="1"/>
    <col min="13851" max="13851" width="6.5703125" style="172" customWidth="1"/>
    <col min="13852" max="13852" width="6.7109375" style="172" customWidth="1"/>
    <col min="13853" max="14080" width="9.140625" style="172"/>
    <col min="14081" max="14081" width="4.28515625" style="172" customWidth="1"/>
    <col min="14082" max="14082" width="26.42578125" style="172" customWidth="1"/>
    <col min="14083" max="14083" width="20.5703125" style="172" customWidth="1"/>
    <col min="14084" max="14084" width="5" style="172" customWidth="1"/>
    <col min="14085" max="14085" width="7.7109375" style="172" bestFit="1" customWidth="1"/>
    <col min="14086" max="14086" width="5.140625" style="172" customWidth="1"/>
    <col min="14087" max="14087" width="7.140625" style="172" customWidth="1"/>
    <col min="14088" max="14088" width="5.140625" style="172" customWidth="1"/>
    <col min="14089" max="14089" width="6.42578125" style="172" customWidth="1"/>
    <col min="14090" max="14091" width="5" style="172" customWidth="1"/>
    <col min="14092" max="14092" width="5.5703125" style="172" customWidth="1"/>
    <col min="14093" max="14093" width="6.7109375" style="172" customWidth="1"/>
    <col min="14094" max="14094" width="8.42578125" style="172" customWidth="1"/>
    <col min="14095" max="14095" width="5.42578125" style="172" customWidth="1"/>
    <col min="14096" max="14096" width="6.28515625" style="172" customWidth="1"/>
    <col min="14097" max="14097" width="5.28515625" style="172" customWidth="1"/>
    <col min="14098" max="14098" width="6.28515625" style="172" customWidth="1"/>
    <col min="14099" max="14099" width="5.85546875" style="172" customWidth="1"/>
    <col min="14100" max="14100" width="7.28515625" style="172" customWidth="1"/>
    <col min="14101" max="14101" width="5.85546875" style="172" customWidth="1"/>
    <col min="14102" max="14102" width="7.28515625" style="172" customWidth="1"/>
    <col min="14103" max="14103" width="5.7109375" style="172" customWidth="1"/>
    <col min="14104" max="14104" width="7.28515625" style="172" customWidth="1"/>
    <col min="14105" max="14105" width="6.5703125" style="172" customWidth="1"/>
    <col min="14106" max="14106" width="1" style="172" customWidth="1"/>
    <col min="14107" max="14107" width="6.5703125" style="172" customWidth="1"/>
    <col min="14108" max="14108" width="6.7109375" style="172" customWidth="1"/>
    <col min="14109" max="14336" width="9.140625" style="172"/>
    <col min="14337" max="14337" width="4.28515625" style="172" customWidth="1"/>
    <col min="14338" max="14338" width="26.42578125" style="172" customWidth="1"/>
    <col min="14339" max="14339" width="20.5703125" style="172" customWidth="1"/>
    <col min="14340" max="14340" width="5" style="172" customWidth="1"/>
    <col min="14341" max="14341" width="7.7109375" style="172" bestFit="1" customWidth="1"/>
    <col min="14342" max="14342" width="5.140625" style="172" customWidth="1"/>
    <col min="14343" max="14343" width="7.140625" style="172" customWidth="1"/>
    <col min="14344" max="14344" width="5.140625" style="172" customWidth="1"/>
    <col min="14345" max="14345" width="6.42578125" style="172" customWidth="1"/>
    <col min="14346" max="14347" width="5" style="172" customWidth="1"/>
    <col min="14348" max="14348" width="5.5703125" style="172" customWidth="1"/>
    <col min="14349" max="14349" width="6.7109375" style="172" customWidth="1"/>
    <col min="14350" max="14350" width="8.42578125" style="172" customWidth="1"/>
    <col min="14351" max="14351" width="5.42578125" style="172" customWidth="1"/>
    <col min="14352" max="14352" width="6.28515625" style="172" customWidth="1"/>
    <col min="14353" max="14353" width="5.28515625" style="172" customWidth="1"/>
    <col min="14354" max="14354" width="6.28515625" style="172" customWidth="1"/>
    <col min="14355" max="14355" width="5.85546875" style="172" customWidth="1"/>
    <col min="14356" max="14356" width="7.28515625" style="172" customWidth="1"/>
    <col min="14357" max="14357" width="5.85546875" style="172" customWidth="1"/>
    <col min="14358" max="14358" width="7.28515625" style="172" customWidth="1"/>
    <col min="14359" max="14359" width="5.7109375" style="172" customWidth="1"/>
    <col min="14360" max="14360" width="7.28515625" style="172" customWidth="1"/>
    <col min="14361" max="14361" width="6.5703125" style="172" customWidth="1"/>
    <col min="14362" max="14362" width="1" style="172" customWidth="1"/>
    <col min="14363" max="14363" width="6.5703125" style="172" customWidth="1"/>
    <col min="14364" max="14364" width="6.7109375" style="172" customWidth="1"/>
    <col min="14365" max="14592" width="9.140625" style="172"/>
    <col min="14593" max="14593" width="4.28515625" style="172" customWidth="1"/>
    <col min="14594" max="14594" width="26.42578125" style="172" customWidth="1"/>
    <col min="14595" max="14595" width="20.5703125" style="172" customWidth="1"/>
    <col min="14596" max="14596" width="5" style="172" customWidth="1"/>
    <col min="14597" max="14597" width="7.7109375" style="172" bestFit="1" customWidth="1"/>
    <col min="14598" max="14598" width="5.140625" style="172" customWidth="1"/>
    <col min="14599" max="14599" width="7.140625" style="172" customWidth="1"/>
    <col min="14600" max="14600" width="5.140625" style="172" customWidth="1"/>
    <col min="14601" max="14601" width="6.42578125" style="172" customWidth="1"/>
    <col min="14602" max="14603" width="5" style="172" customWidth="1"/>
    <col min="14604" max="14604" width="5.5703125" style="172" customWidth="1"/>
    <col min="14605" max="14605" width="6.7109375" style="172" customWidth="1"/>
    <col min="14606" max="14606" width="8.42578125" style="172" customWidth="1"/>
    <col min="14607" max="14607" width="5.42578125" style="172" customWidth="1"/>
    <col min="14608" max="14608" width="6.28515625" style="172" customWidth="1"/>
    <col min="14609" max="14609" width="5.28515625" style="172" customWidth="1"/>
    <col min="14610" max="14610" width="6.28515625" style="172" customWidth="1"/>
    <col min="14611" max="14611" width="5.85546875" style="172" customWidth="1"/>
    <col min="14612" max="14612" width="7.28515625" style="172" customWidth="1"/>
    <col min="14613" max="14613" width="5.85546875" style="172" customWidth="1"/>
    <col min="14614" max="14614" width="7.28515625" style="172" customWidth="1"/>
    <col min="14615" max="14615" width="5.7109375" style="172" customWidth="1"/>
    <col min="14616" max="14616" width="7.28515625" style="172" customWidth="1"/>
    <col min="14617" max="14617" width="6.5703125" style="172" customWidth="1"/>
    <col min="14618" max="14618" width="1" style="172" customWidth="1"/>
    <col min="14619" max="14619" width="6.5703125" style="172" customWidth="1"/>
    <col min="14620" max="14620" width="6.7109375" style="172" customWidth="1"/>
    <col min="14621" max="14848" width="9.140625" style="172"/>
    <col min="14849" max="14849" width="4.28515625" style="172" customWidth="1"/>
    <col min="14850" max="14850" width="26.42578125" style="172" customWidth="1"/>
    <col min="14851" max="14851" width="20.5703125" style="172" customWidth="1"/>
    <col min="14852" max="14852" width="5" style="172" customWidth="1"/>
    <col min="14853" max="14853" width="7.7109375" style="172" bestFit="1" customWidth="1"/>
    <col min="14854" max="14854" width="5.140625" style="172" customWidth="1"/>
    <col min="14855" max="14855" width="7.140625" style="172" customWidth="1"/>
    <col min="14856" max="14856" width="5.140625" style="172" customWidth="1"/>
    <col min="14857" max="14857" width="6.42578125" style="172" customWidth="1"/>
    <col min="14858" max="14859" width="5" style="172" customWidth="1"/>
    <col min="14860" max="14860" width="5.5703125" style="172" customWidth="1"/>
    <col min="14861" max="14861" width="6.7109375" style="172" customWidth="1"/>
    <col min="14862" max="14862" width="8.42578125" style="172" customWidth="1"/>
    <col min="14863" max="14863" width="5.42578125" style="172" customWidth="1"/>
    <col min="14864" max="14864" width="6.28515625" style="172" customWidth="1"/>
    <col min="14865" max="14865" width="5.28515625" style="172" customWidth="1"/>
    <col min="14866" max="14866" width="6.28515625" style="172" customWidth="1"/>
    <col min="14867" max="14867" width="5.85546875" style="172" customWidth="1"/>
    <col min="14868" max="14868" width="7.28515625" style="172" customWidth="1"/>
    <col min="14869" max="14869" width="5.85546875" style="172" customWidth="1"/>
    <col min="14870" max="14870" width="7.28515625" style="172" customWidth="1"/>
    <col min="14871" max="14871" width="5.7109375" style="172" customWidth="1"/>
    <col min="14872" max="14872" width="7.28515625" style="172" customWidth="1"/>
    <col min="14873" max="14873" width="6.5703125" style="172" customWidth="1"/>
    <col min="14874" max="14874" width="1" style="172" customWidth="1"/>
    <col min="14875" max="14875" width="6.5703125" style="172" customWidth="1"/>
    <col min="14876" max="14876" width="6.7109375" style="172" customWidth="1"/>
    <col min="14877" max="15104" width="9.140625" style="172"/>
    <col min="15105" max="15105" width="4.28515625" style="172" customWidth="1"/>
    <col min="15106" max="15106" width="26.42578125" style="172" customWidth="1"/>
    <col min="15107" max="15107" width="20.5703125" style="172" customWidth="1"/>
    <col min="15108" max="15108" width="5" style="172" customWidth="1"/>
    <col min="15109" max="15109" width="7.7109375" style="172" bestFit="1" customWidth="1"/>
    <col min="15110" max="15110" width="5.140625" style="172" customWidth="1"/>
    <col min="15111" max="15111" width="7.140625" style="172" customWidth="1"/>
    <col min="15112" max="15112" width="5.140625" style="172" customWidth="1"/>
    <col min="15113" max="15113" width="6.42578125" style="172" customWidth="1"/>
    <col min="15114" max="15115" width="5" style="172" customWidth="1"/>
    <col min="15116" max="15116" width="5.5703125" style="172" customWidth="1"/>
    <col min="15117" max="15117" width="6.7109375" style="172" customWidth="1"/>
    <col min="15118" max="15118" width="8.42578125" style="172" customWidth="1"/>
    <col min="15119" max="15119" width="5.42578125" style="172" customWidth="1"/>
    <col min="15120" max="15120" width="6.28515625" style="172" customWidth="1"/>
    <col min="15121" max="15121" width="5.28515625" style="172" customWidth="1"/>
    <col min="15122" max="15122" width="6.28515625" style="172" customWidth="1"/>
    <col min="15123" max="15123" width="5.85546875" style="172" customWidth="1"/>
    <col min="15124" max="15124" width="7.28515625" style="172" customWidth="1"/>
    <col min="15125" max="15125" width="5.85546875" style="172" customWidth="1"/>
    <col min="15126" max="15126" width="7.28515625" style="172" customWidth="1"/>
    <col min="15127" max="15127" width="5.7109375" style="172" customWidth="1"/>
    <col min="15128" max="15128" width="7.28515625" style="172" customWidth="1"/>
    <col min="15129" max="15129" width="6.5703125" style="172" customWidth="1"/>
    <col min="15130" max="15130" width="1" style="172" customWidth="1"/>
    <col min="15131" max="15131" width="6.5703125" style="172" customWidth="1"/>
    <col min="15132" max="15132" width="6.7109375" style="172" customWidth="1"/>
    <col min="15133" max="15360" width="9.140625" style="172"/>
    <col min="15361" max="15361" width="4.28515625" style="172" customWidth="1"/>
    <col min="15362" max="15362" width="26.42578125" style="172" customWidth="1"/>
    <col min="15363" max="15363" width="20.5703125" style="172" customWidth="1"/>
    <col min="15364" max="15364" width="5" style="172" customWidth="1"/>
    <col min="15365" max="15365" width="7.7109375" style="172" bestFit="1" customWidth="1"/>
    <col min="15366" max="15366" width="5.140625" style="172" customWidth="1"/>
    <col min="15367" max="15367" width="7.140625" style="172" customWidth="1"/>
    <col min="15368" max="15368" width="5.140625" style="172" customWidth="1"/>
    <col min="15369" max="15369" width="6.42578125" style="172" customWidth="1"/>
    <col min="15370" max="15371" width="5" style="172" customWidth="1"/>
    <col min="15372" max="15372" width="5.5703125" style="172" customWidth="1"/>
    <col min="15373" max="15373" width="6.7109375" style="172" customWidth="1"/>
    <col min="15374" max="15374" width="8.42578125" style="172" customWidth="1"/>
    <col min="15375" max="15375" width="5.42578125" style="172" customWidth="1"/>
    <col min="15376" max="15376" width="6.28515625" style="172" customWidth="1"/>
    <col min="15377" max="15377" width="5.28515625" style="172" customWidth="1"/>
    <col min="15378" max="15378" width="6.28515625" style="172" customWidth="1"/>
    <col min="15379" max="15379" width="5.85546875" style="172" customWidth="1"/>
    <col min="15380" max="15380" width="7.28515625" style="172" customWidth="1"/>
    <col min="15381" max="15381" width="5.85546875" style="172" customWidth="1"/>
    <col min="15382" max="15382" width="7.28515625" style="172" customWidth="1"/>
    <col min="15383" max="15383" width="5.7109375" style="172" customWidth="1"/>
    <col min="15384" max="15384" width="7.28515625" style="172" customWidth="1"/>
    <col min="15385" max="15385" width="6.5703125" style="172" customWidth="1"/>
    <col min="15386" max="15386" width="1" style="172" customWidth="1"/>
    <col min="15387" max="15387" width="6.5703125" style="172" customWidth="1"/>
    <col min="15388" max="15388" width="6.7109375" style="172" customWidth="1"/>
    <col min="15389" max="15616" width="9.140625" style="172"/>
    <col min="15617" max="15617" width="4.28515625" style="172" customWidth="1"/>
    <col min="15618" max="15618" width="26.42578125" style="172" customWidth="1"/>
    <col min="15619" max="15619" width="20.5703125" style="172" customWidth="1"/>
    <col min="15620" max="15620" width="5" style="172" customWidth="1"/>
    <col min="15621" max="15621" width="7.7109375" style="172" bestFit="1" customWidth="1"/>
    <col min="15622" max="15622" width="5.140625" style="172" customWidth="1"/>
    <col min="15623" max="15623" width="7.140625" style="172" customWidth="1"/>
    <col min="15624" max="15624" width="5.140625" style="172" customWidth="1"/>
    <col min="15625" max="15625" width="6.42578125" style="172" customWidth="1"/>
    <col min="15626" max="15627" width="5" style="172" customWidth="1"/>
    <col min="15628" max="15628" width="5.5703125" style="172" customWidth="1"/>
    <col min="15629" max="15629" width="6.7109375" style="172" customWidth="1"/>
    <col min="15630" max="15630" width="8.42578125" style="172" customWidth="1"/>
    <col min="15631" max="15631" width="5.42578125" style="172" customWidth="1"/>
    <col min="15632" max="15632" width="6.28515625" style="172" customWidth="1"/>
    <col min="15633" max="15633" width="5.28515625" style="172" customWidth="1"/>
    <col min="15634" max="15634" width="6.28515625" style="172" customWidth="1"/>
    <col min="15635" max="15635" width="5.85546875" style="172" customWidth="1"/>
    <col min="15636" max="15636" width="7.28515625" style="172" customWidth="1"/>
    <col min="15637" max="15637" width="5.85546875" style="172" customWidth="1"/>
    <col min="15638" max="15638" width="7.28515625" style="172" customWidth="1"/>
    <col min="15639" max="15639" width="5.7109375" style="172" customWidth="1"/>
    <col min="15640" max="15640" width="7.28515625" style="172" customWidth="1"/>
    <col min="15641" max="15641" width="6.5703125" style="172" customWidth="1"/>
    <col min="15642" max="15642" width="1" style="172" customWidth="1"/>
    <col min="15643" max="15643" width="6.5703125" style="172" customWidth="1"/>
    <col min="15644" max="15644" width="6.7109375" style="172" customWidth="1"/>
    <col min="15645" max="15872" width="9.140625" style="172"/>
    <col min="15873" max="15873" width="4.28515625" style="172" customWidth="1"/>
    <col min="15874" max="15874" width="26.42578125" style="172" customWidth="1"/>
    <col min="15875" max="15875" width="20.5703125" style="172" customWidth="1"/>
    <col min="15876" max="15876" width="5" style="172" customWidth="1"/>
    <col min="15877" max="15877" width="7.7109375" style="172" bestFit="1" customWidth="1"/>
    <col min="15878" max="15878" width="5.140625" style="172" customWidth="1"/>
    <col min="15879" max="15879" width="7.140625" style="172" customWidth="1"/>
    <col min="15880" max="15880" width="5.140625" style="172" customWidth="1"/>
    <col min="15881" max="15881" width="6.42578125" style="172" customWidth="1"/>
    <col min="15882" max="15883" width="5" style="172" customWidth="1"/>
    <col min="15884" max="15884" width="5.5703125" style="172" customWidth="1"/>
    <col min="15885" max="15885" width="6.7109375" style="172" customWidth="1"/>
    <col min="15886" max="15886" width="8.42578125" style="172" customWidth="1"/>
    <col min="15887" max="15887" width="5.42578125" style="172" customWidth="1"/>
    <col min="15888" max="15888" width="6.28515625" style="172" customWidth="1"/>
    <col min="15889" max="15889" width="5.28515625" style="172" customWidth="1"/>
    <col min="15890" max="15890" width="6.28515625" style="172" customWidth="1"/>
    <col min="15891" max="15891" width="5.85546875" style="172" customWidth="1"/>
    <col min="15892" max="15892" width="7.28515625" style="172" customWidth="1"/>
    <col min="15893" max="15893" width="5.85546875" style="172" customWidth="1"/>
    <col min="15894" max="15894" width="7.28515625" style="172" customWidth="1"/>
    <col min="15895" max="15895" width="5.7109375" style="172" customWidth="1"/>
    <col min="15896" max="15896" width="7.28515625" style="172" customWidth="1"/>
    <col min="15897" max="15897" width="6.5703125" style="172" customWidth="1"/>
    <col min="15898" max="15898" width="1" style="172" customWidth="1"/>
    <col min="15899" max="15899" width="6.5703125" style="172" customWidth="1"/>
    <col min="15900" max="15900" width="6.7109375" style="172" customWidth="1"/>
    <col min="15901" max="16128" width="9.140625" style="172"/>
    <col min="16129" max="16129" width="4.28515625" style="172" customWidth="1"/>
    <col min="16130" max="16130" width="26.42578125" style="172" customWidth="1"/>
    <col min="16131" max="16131" width="20.5703125" style="172" customWidth="1"/>
    <col min="16132" max="16132" width="5" style="172" customWidth="1"/>
    <col min="16133" max="16133" width="7.7109375" style="172" bestFit="1" customWidth="1"/>
    <col min="16134" max="16134" width="5.140625" style="172" customWidth="1"/>
    <col min="16135" max="16135" width="7.140625" style="172" customWidth="1"/>
    <col min="16136" max="16136" width="5.140625" style="172" customWidth="1"/>
    <col min="16137" max="16137" width="6.42578125" style="172" customWidth="1"/>
    <col min="16138" max="16139" width="5" style="172" customWidth="1"/>
    <col min="16140" max="16140" width="5.5703125" style="172" customWidth="1"/>
    <col min="16141" max="16141" width="6.7109375" style="172" customWidth="1"/>
    <col min="16142" max="16142" width="8.42578125" style="172" customWidth="1"/>
    <col min="16143" max="16143" width="5.42578125" style="172" customWidth="1"/>
    <col min="16144" max="16144" width="6.28515625" style="172" customWidth="1"/>
    <col min="16145" max="16145" width="5.28515625" style="172" customWidth="1"/>
    <col min="16146" max="16146" width="6.28515625" style="172" customWidth="1"/>
    <col min="16147" max="16147" width="5.85546875" style="172" customWidth="1"/>
    <col min="16148" max="16148" width="7.28515625" style="172" customWidth="1"/>
    <col min="16149" max="16149" width="5.85546875" style="172" customWidth="1"/>
    <col min="16150" max="16150" width="7.28515625" style="172" customWidth="1"/>
    <col min="16151" max="16151" width="5.7109375" style="172" customWidth="1"/>
    <col min="16152" max="16152" width="7.28515625" style="172" customWidth="1"/>
    <col min="16153" max="16153" width="6.5703125" style="172" customWidth="1"/>
    <col min="16154" max="16154" width="1" style="172" customWidth="1"/>
    <col min="16155" max="16155" width="6.5703125" style="172" customWidth="1"/>
    <col min="16156" max="16156" width="6.7109375" style="172" customWidth="1"/>
    <col min="16157" max="16384" width="9.140625" style="172"/>
  </cols>
  <sheetData>
    <row r="1" spans="1:32" s="155" customFormat="1" ht="21.75" customHeight="1" x14ac:dyDescent="0.3">
      <c r="A1" s="148"/>
      <c r="B1" s="242" t="s">
        <v>1059</v>
      </c>
      <c r="C1" s="243"/>
      <c r="D1" s="150"/>
      <c r="E1" s="150"/>
      <c r="F1" s="244"/>
      <c r="G1" s="244"/>
      <c r="H1" s="244"/>
      <c r="I1" s="244"/>
      <c r="J1" s="244"/>
      <c r="K1" s="153"/>
      <c r="L1" s="151"/>
      <c r="M1" s="152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3"/>
      <c r="AA1" s="149"/>
      <c r="AB1" s="154"/>
      <c r="AC1" s="149"/>
      <c r="AD1" s="149"/>
      <c r="AE1" s="149"/>
      <c r="AF1" s="149"/>
    </row>
    <row r="2" spans="1:32" s="149" customFormat="1" ht="17.25" customHeight="1" x14ac:dyDescent="0.25">
      <c r="A2" s="156"/>
      <c r="B2" s="245" t="s">
        <v>1060</v>
      </c>
      <c r="C2" s="246"/>
      <c r="F2" s="247" t="s">
        <v>1048</v>
      </c>
      <c r="G2" s="248"/>
      <c r="H2" s="248"/>
      <c r="I2" s="248"/>
      <c r="J2" s="248"/>
      <c r="K2" s="175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50"/>
      <c r="AB2" s="154"/>
    </row>
    <row r="3" spans="1:32" s="149" customFormat="1" ht="25.5" customHeight="1" x14ac:dyDescent="0.25">
      <c r="A3" s="156"/>
      <c r="B3" s="158" t="s">
        <v>1049</v>
      </c>
      <c r="C3" s="150"/>
      <c r="D3" s="150"/>
      <c r="E3" s="150"/>
      <c r="F3" s="150"/>
      <c r="I3" s="156"/>
      <c r="L3" s="156"/>
      <c r="N3" s="156"/>
      <c r="AB3" s="154"/>
    </row>
    <row r="4" spans="1:32" s="149" customFormat="1" ht="17.25" customHeight="1" x14ac:dyDescent="0.25">
      <c r="A4" s="156"/>
      <c r="B4" s="159" t="s">
        <v>1050</v>
      </c>
      <c r="C4" s="160"/>
      <c r="F4" s="179"/>
      <c r="G4" s="183"/>
      <c r="I4" s="156"/>
      <c r="L4" s="156"/>
      <c r="M4" s="161"/>
      <c r="N4" s="156"/>
      <c r="AB4" s="154"/>
    </row>
    <row r="5" spans="1:32" s="149" customFormat="1" ht="17.25" customHeight="1" x14ac:dyDescent="0.25">
      <c r="A5" s="156"/>
      <c r="B5" s="178" t="s">
        <v>1056</v>
      </c>
      <c r="E5" s="177" t="s">
        <v>1053</v>
      </c>
      <c r="F5" s="176" t="s">
        <v>1057</v>
      </c>
      <c r="G5" s="238" t="s">
        <v>1058</v>
      </c>
      <c r="H5" s="239"/>
      <c r="I5" s="162" t="s">
        <v>15</v>
      </c>
      <c r="J5" s="238" t="s">
        <v>8</v>
      </c>
      <c r="K5" s="239"/>
      <c r="L5" s="238" t="s">
        <v>46</v>
      </c>
      <c r="M5" s="239"/>
      <c r="N5" s="162" t="s">
        <v>12</v>
      </c>
      <c r="O5" s="233" t="s">
        <v>22</v>
      </c>
      <c r="P5" s="234"/>
      <c r="Q5" s="188" t="s">
        <v>71</v>
      </c>
      <c r="R5" s="176" t="s">
        <v>24</v>
      </c>
      <c r="S5" s="233" t="s">
        <v>35</v>
      </c>
      <c r="T5" s="234"/>
      <c r="U5" s="188" t="s">
        <v>58</v>
      </c>
      <c r="V5" s="233" t="s">
        <v>72</v>
      </c>
      <c r="W5" s="234"/>
      <c r="X5" s="188" t="s">
        <v>8</v>
      </c>
      <c r="Y5" s="189" t="s">
        <v>1058</v>
      </c>
      <c r="Z5" s="235" t="s">
        <v>1062</v>
      </c>
      <c r="AA5" s="234"/>
      <c r="AB5" s="163" t="s">
        <v>1051</v>
      </c>
    </row>
    <row r="6" spans="1:32" s="149" customFormat="1" ht="17.25" customHeight="1" x14ac:dyDescent="0.25">
      <c r="A6" s="156"/>
      <c r="E6" s="164" t="s">
        <v>47</v>
      </c>
      <c r="F6" s="164" t="s">
        <v>31</v>
      </c>
      <c r="G6" s="236" t="s">
        <v>49</v>
      </c>
      <c r="H6" s="237"/>
      <c r="I6" s="164" t="s">
        <v>32</v>
      </c>
      <c r="J6" s="236" t="s">
        <v>33</v>
      </c>
      <c r="K6" s="237"/>
      <c r="L6" s="236" t="s">
        <v>50</v>
      </c>
      <c r="M6" s="237"/>
      <c r="N6" s="164" t="s">
        <v>51</v>
      </c>
      <c r="O6" s="236" t="s">
        <v>52</v>
      </c>
      <c r="P6" s="237"/>
      <c r="Q6" s="166" t="s">
        <v>34</v>
      </c>
      <c r="R6" s="164" t="s">
        <v>39</v>
      </c>
      <c r="S6" s="236" t="s">
        <v>36</v>
      </c>
      <c r="T6" s="237"/>
      <c r="U6" s="166" t="s">
        <v>59</v>
      </c>
      <c r="V6" s="236" t="s">
        <v>75</v>
      </c>
      <c r="W6" s="237"/>
      <c r="X6" s="166" t="s">
        <v>100</v>
      </c>
      <c r="Y6" s="190" t="s">
        <v>76</v>
      </c>
      <c r="Z6" s="240" t="s">
        <v>40</v>
      </c>
      <c r="AA6" s="241"/>
      <c r="AB6" s="165"/>
    </row>
    <row r="7" spans="1:32" s="149" customFormat="1" ht="17.25" customHeight="1" x14ac:dyDescent="0.25">
      <c r="A7" s="156"/>
      <c r="B7" s="150" t="s">
        <v>9</v>
      </c>
      <c r="C7" s="150" t="s">
        <v>3</v>
      </c>
      <c r="D7" s="150" t="s">
        <v>1052</v>
      </c>
      <c r="E7" s="164">
        <v>110</v>
      </c>
      <c r="F7" s="167">
        <v>110</v>
      </c>
      <c r="G7" s="166">
        <v>110</v>
      </c>
      <c r="H7" s="222">
        <v>115</v>
      </c>
      <c r="I7" s="166">
        <v>115</v>
      </c>
      <c r="J7" s="187">
        <v>110</v>
      </c>
      <c r="K7" s="185">
        <v>115</v>
      </c>
      <c r="L7" s="166">
        <v>110</v>
      </c>
      <c r="M7" s="165">
        <v>115</v>
      </c>
      <c r="N7" s="166">
        <v>110</v>
      </c>
      <c r="O7" s="187">
        <v>110</v>
      </c>
      <c r="P7" s="165">
        <v>115</v>
      </c>
      <c r="Q7" s="166">
        <v>115</v>
      </c>
      <c r="R7" s="187">
        <v>110</v>
      </c>
      <c r="S7" s="187">
        <v>110</v>
      </c>
      <c r="T7" s="165">
        <v>115</v>
      </c>
      <c r="U7" s="166">
        <v>110</v>
      </c>
      <c r="V7" s="187">
        <v>110</v>
      </c>
      <c r="W7" s="165">
        <v>115</v>
      </c>
      <c r="X7" s="166">
        <v>110</v>
      </c>
      <c r="Y7" s="167">
        <v>115</v>
      </c>
      <c r="Z7" s="164">
        <v>110</v>
      </c>
      <c r="AA7" s="165">
        <v>115</v>
      </c>
      <c r="AB7" s="165"/>
    </row>
    <row r="8" spans="1:32" s="150" customFormat="1" ht="17.25" customHeight="1" x14ac:dyDescent="0.25">
      <c r="A8" s="154">
        <v>1</v>
      </c>
      <c r="B8" s="214" t="s">
        <v>501</v>
      </c>
      <c r="C8" s="214" t="s">
        <v>507</v>
      </c>
      <c r="D8" s="215" t="s">
        <v>429</v>
      </c>
      <c r="E8" s="168">
        <v>2</v>
      </c>
      <c r="F8" s="168"/>
      <c r="G8" s="180">
        <v>2</v>
      </c>
      <c r="H8" s="180">
        <v>2</v>
      </c>
      <c r="I8" s="168"/>
      <c r="J8" s="186">
        <v>3</v>
      </c>
      <c r="K8" s="168"/>
      <c r="L8" s="168"/>
      <c r="M8" s="168"/>
      <c r="N8" s="168"/>
      <c r="O8" s="168"/>
      <c r="P8" s="168"/>
      <c r="Q8" s="168">
        <v>3</v>
      </c>
      <c r="R8" s="168">
        <v>3</v>
      </c>
      <c r="S8" s="168">
        <v>2</v>
      </c>
      <c r="T8" s="168">
        <v>3</v>
      </c>
      <c r="U8" s="168"/>
      <c r="V8" s="169"/>
      <c r="W8" s="168"/>
      <c r="X8" s="168"/>
      <c r="Y8" s="168" t="s">
        <v>934</v>
      </c>
      <c r="Z8" s="13">
        <v>3</v>
      </c>
      <c r="AA8" s="13"/>
      <c r="AB8" s="168">
        <f t="shared" ref="AB8:AB35" si="0">SUM(E8:AA8)</f>
        <v>23</v>
      </c>
      <c r="AC8" s="149"/>
      <c r="AD8" s="125">
        <f>COUNT(E8:Y8)</f>
        <v>8</v>
      </c>
      <c r="AE8" s="125">
        <f t="shared" ref="AE8:AE37" si="1">IF(AD8&gt;8,"  huom",0)</f>
        <v>0</v>
      </c>
    </row>
    <row r="9" spans="1:32" s="150" customFormat="1" ht="17.25" customHeight="1" x14ac:dyDescent="0.25">
      <c r="A9" s="154">
        <f>1+A8</f>
        <v>2</v>
      </c>
      <c r="B9" s="126" t="s">
        <v>518</v>
      </c>
      <c r="C9" s="126" t="s">
        <v>519</v>
      </c>
      <c r="D9" s="136" t="s">
        <v>520</v>
      </c>
      <c r="E9" s="168">
        <v>2</v>
      </c>
      <c r="F9" s="168"/>
      <c r="G9" s="180"/>
      <c r="H9" s="180"/>
      <c r="I9" s="168">
        <v>2</v>
      </c>
      <c r="J9" s="168">
        <v>3</v>
      </c>
      <c r="K9" s="168">
        <v>2</v>
      </c>
      <c r="L9" s="168">
        <v>3</v>
      </c>
      <c r="M9" s="168"/>
      <c r="N9" s="168">
        <v>3</v>
      </c>
      <c r="O9" s="168"/>
      <c r="P9" s="168"/>
      <c r="Q9" s="168"/>
      <c r="R9" s="168"/>
      <c r="S9" s="168"/>
      <c r="T9" s="168"/>
      <c r="U9" s="168"/>
      <c r="V9" s="168"/>
      <c r="W9" s="168"/>
      <c r="X9" s="168">
        <v>3</v>
      </c>
      <c r="Y9" s="168"/>
      <c r="Z9" s="13"/>
      <c r="AA9" s="13"/>
      <c r="AB9" s="168">
        <f t="shared" si="0"/>
        <v>18</v>
      </c>
      <c r="AC9" s="149"/>
      <c r="AD9" s="125">
        <f t="shared" ref="AD9:AD37" si="2">COUNT(E9:Y9)</f>
        <v>7</v>
      </c>
      <c r="AE9" s="125">
        <f t="shared" si="1"/>
        <v>0</v>
      </c>
    </row>
    <row r="10" spans="1:32" s="149" customFormat="1" ht="17.25" customHeight="1" x14ac:dyDescent="0.25">
      <c r="A10" s="154">
        <f t="shared" ref="A10:A37" si="3">1+A9</f>
        <v>3</v>
      </c>
      <c r="B10" s="126" t="s">
        <v>607</v>
      </c>
      <c r="C10" s="126" t="s">
        <v>749</v>
      </c>
      <c r="D10" s="126" t="s">
        <v>464</v>
      </c>
      <c r="E10" s="168"/>
      <c r="F10" s="168"/>
      <c r="G10" s="168"/>
      <c r="H10" s="168"/>
      <c r="I10" s="168">
        <v>2</v>
      </c>
      <c r="J10" s="168"/>
      <c r="K10" s="168"/>
      <c r="L10" s="168">
        <v>3</v>
      </c>
      <c r="M10" s="168">
        <v>2</v>
      </c>
      <c r="N10" s="168">
        <v>3</v>
      </c>
      <c r="O10" s="168"/>
      <c r="P10" s="168"/>
      <c r="Q10" s="168"/>
      <c r="R10" s="168"/>
      <c r="S10" s="168">
        <v>2</v>
      </c>
      <c r="T10" s="168">
        <v>3</v>
      </c>
      <c r="U10" s="168"/>
      <c r="V10" s="168"/>
      <c r="W10" s="168"/>
      <c r="X10" s="168"/>
      <c r="Y10" s="168"/>
      <c r="Z10" s="168"/>
      <c r="AA10" s="168"/>
      <c r="AB10" s="168">
        <f t="shared" si="0"/>
        <v>15</v>
      </c>
      <c r="AD10" s="125">
        <f t="shared" si="2"/>
        <v>6</v>
      </c>
      <c r="AE10" s="125">
        <f t="shared" si="1"/>
        <v>0</v>
      </c>
    </row>
    <row r="11" spans="1:32" s="150" customFormat="1" x14ac:dyDescent="0.25">
      <c r="A11" s="154">
        <f t="shared" si="3"/>
        <v>4</v>
      </c>
      <c r="B11" s="126" t="s">
        <v>184</v>
      </c>
      <c r="C11" s="126" t="s">
        <v>185</v>
      </c>
      <c r="D11" s="126" t="s">
        <v>149</v>
      </c>
      <c r="E11" s="168"/>
      <c r="F11" s="168"/>
      <c r="G11" s="180">
        <v>2</v>
      </c>
      <c r="H11" s="180"/>
      <c r="I11" s="168"/>
      <c r="J11" s="168"/>
      <c r="K11" s="168"/>
      <c r="L11" s="168"/>
      <c r="M11" s="168">
        <v>2</v>
      </c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>
        <v>2</v>
      </c>
      <c r="Y11" s="168"/>
      <c r="Z11" s="13">
        <v>3</v>
      </c>
      <c r="AA11" s="13">
        <v>3</v>
      </c>
      <c r="AB11" s="168">
        <f t="shared" si="0"/>
        <v>12</v>
      </c>
      <c r="AC11" s="171"/>
      <c r="AD11" s="125">
        <f t="shared" si="2"/>
        <v>3</v>
      </c>
      <c r="AE11" s="125">
        <f t="shared" si="1"/>
        <v>0</v>
      </c>
    </row>
    <row r="12" spans="1:32" s="150" customFormat="1" ht="30" x14ac:dyDescent="0.25">
      <c r="A12" s="154">
        <f t="shared" si="3"/>
        <v>5</v>
      </c>
      <c r="B12" s="131" t="s">
        <v>1063</v>
      </c>
      <c r="C12" s="191" t="s">
        <v>517</v>
      </c>
      <c r="D12" s="136" t="s">
        <v>202</v>
      </c>
      <c r="E12" s="192">
        <v>2</v>
      </c>
      <c r="F12" s="192"/>
      <c r="G12" s="223"/>
      <c r="H12" s="223"/>
      <c r="I12" s="192">
        <v>2</v>
      </c>
      <c r="J12" s="192">
        <v>2</v>
      </c>
      <c r="K12" s="192"/>
      <c r="L12" s="192"/>
      <c r="M12" s="192"/>
      <c r="N12" s="192"/>
      <c r="O12" s="192"/>
      <c r="P12" s="192"/>
      <c r="Q12" s="192"/>
      <c r="R12" s="192"/>
      <c r="S12" s="192">
        <v>2</v>
      </c>
      <c r="T12" s="192">
        <v>3</v>
      </c>
      <c r="U12" s="192"/>
      <c r="V12" s="192"/>
      <c r="W12" s="192"/>
      <c r="X12" s="192"/>
      <c r="Y12" s="192"/>
      <c r="Z12" s="66"/>
      <c r="AA12" s="66"/>
      <c r="AB12" s="192">
        <f t="shared" si="0"/>
        <v>11</v>
      </c>
      <c r="AD12" s="125">
        <f t="shared" si="2"/>
        <v>5</v>
      </c>
      <c r="AE12" s="125">
        <f t="shared" si="1"/>
        <v>0</v>
      </c>
    </row>
    <row r="13" spans="1:32" s="153" customFormat="1" x14ac:dyDescent="0.25">
      <c r="A13" s="174">
        <f t="shared" si="3"/>
        <v>6</v>
      </c>
      <c r="B13" s="126" t="s">
        <v>508</v>
      </c>
      <c r="C13" s="126" t="s">
        <v>509</v>
      </c>
      <c r="D13" s="136" t="s">
        <v>309</v>
      </c>
      <c r="E13" s="168">
        <v>2</v>
      </c>
      <c r="F13" s="168"/>
      <c r="G13" s="180">
        <v>2</v>
      </c>
      <c r="H13" s="181"/>
      <c r="I13" s="168"/>
      <c r="J13" s="168">
        <v>3</v>
      </c>
      <c r="K13" s="168"/>
      <c r="L13" s="168"/>
      <c r="M13" s="168"/>
      <c r="N13" s="168"/>
      <c r="O13" s="168"/>
      <c r="P13" s="168"/>
      <c r="Q13" s="168"/>
      <c r="R13" s="168"/>
      <c r="S13" s="168"/>
      <c r="T13" s="169"/>
      <c r="U13" s="169"/>
      <c r="V13" s="168"/>
      <c r="W13" s="169"/>
      <c r="X13" s="169"/>
      <c r="Y13" s="169"/>
      <c r="Z13" s="13"/>
      <c r="AA13" s="13"/>
      <c r="AB13" s="168">
        <f t="shared" si="0"/>
        <v>7</v>
      </c>
      <c r="AC13" s="175"/>
      <c r="AD13" s="125">
        <f t="shared" si="2"/>
        <v>3</v>
      </c>
      <c r="AE13" s="103">
        <f t="shared" si="1"/>
        <v>0</v>
      </c>
    </row>
    <row r="14" spans="1:32" s="171" customFormat="1" x14ac:dyDescent="0.25">
      <c r="A14" s="154">
        <f t="shared" si="3"/>
        <v>7</v>
      </c>
      <c r="B14" s="170" t="s">
        <v>815</v>
      </c>
      <c r="C14" s="126" t="s">
        <v>816</v>
      </c>
      <c r="D14" s="126" t="s">
        <v>309</v>
      </c>
      <c r="E14" s="168"/>
      <c r="F14" s="168"/>
      <c r="G14" s="180"/>
      <c r="H14" s="180"/>
      <c r="I14" s="168"/>
      <c r="J14" s="168">
        <v>2</v>
      </c>
      <c r="K14" s="168">
        <v>2</v>
      </c>
      <c r="L14" s="168"/>
      <c r="M14" s="168"/>
      <c r="N14" s="168">
        <v>3</v>
      </c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3"/>
      <c r="AA14" s="13"/>
      <c r="AB14" s="168">
        <f t="shared" si="0"/>
        <v>7</v>
      </c>
      <c r="AC14" s="150"/>
      <c r="AD14" s="125">
        <f t="shared" si="2"/>
        <v>3</v>
      </c>
      <c r="AE14" s="125">
        <f t="shared" si="1"/>
        <v>0</v>
      </c>
    </row>
    <row r="15" spans="1:32" s="193" customFormat="1" ht="30" x14ac:dyDescent="0.25">
      <c r="A15" s="174">
        <f t="shared" si="3"/>
        <v>8</v>
      </c>
      <c r="B15" s="131" t="s">
        <v>1118</v>
      </c>
      <c r="C15" s="191" t="s">
        <v>748</v>
      </c>
      <c r="D15" s="191" t="s">
        <v>259</v>
      </c>
      <c r="E15" s="192"/>
      <c r="F15" s="192"/>
      <c r="G15" s="195"/>
      <c r="H15" s="195"/>
      <c r="I15" s="192">
        <v>2</v>
      </c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>
        <v>2</v>
      </c>
      <c r="V15" s="192"/>
      <c r="W15" s="192"/>
      <c r="X15" s="192"/>
      <c r="Y15" s="192"/>
      <c r="Z15" s="66">
        <v>3</v>
      </c>
      <c r="AA15" s="66"/>
      <c r="AB15" s="192">
        <f t="shared" si="0"/>
        <v>7</v>
      </c>
      <c r="AC15" s="175"/>
      <c r="AD15" s="125">
        <f t="shared" si="2"/>
        <v>2</v>
      </c>
      <c r="AE15" s="103">
        <f t="shared" si="1"/>
        <v>0</v>
      </c>
      <c r="AF15" s="153"/>
    </row>
    <row r="16" spans="1:32" s="150" customFormat="1" ht="17.25" customHeight="1" x14ac:dyDescent="0.25">
      <c r="A16" s="154">
        <f t="shared" si="3"/>
        <v>9</v>
      </c>
      <c r="B16" s="126" t="s">
        <v>607</v>
      </c>
      <c r="C16" s="126" t="s">
        <v>836</v>
      </c>
      <c r="D16" s="126" t="s">
        <v>464</v>
      </c>
      <c r="E16" s="168"/>
      <c r="F16" s="168"/>
      <c r="G16" s="168"/>
      <c r="H16" s="168"/>
      <c r="I16" s="168"/>
      <c r="J16" s="168"/>
      <c r="K16" s="168"/>
      <c r="L16" s="168">
        <v>3</v>
      </c>
      <c r="M16" s="168"/>
      <c r="N16" s="168">
        <v>3</v>
      </c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>
        <f t="shared" si="0"/>
        <v>6</v>
      </c>
      <c r="AD16" s="125">
        <f t="shared" si="2"/>
        <v>2</v>
      </c>
      <c r="AE16" s="125">
        <f t="shared" si="1"/>
        <v>0</v>
      </c>
    </row>
    <row r="17" spans="1:32" s="150" customFormat="1" ht="17.25" customHeight="1" x14ac:dyDescent="0.25">
      <c r="A17" s="154">
        <f t="shared" si="3"/>
        <v>10</v>
      </c>
      <c r="B17" s="131" t="s">
        <v>1064</v>
      </c>
      <c r="C17" s="191" t="s">
        <v>589</v>
      </c>
      <c r="D17" s="136" t="s">
        <v>125</v>
      </c>
      <c r="E17" s="192"/>
      <c r="F17" s="192">
        <v>2</v>
      </c>
      <c r="G17" s="223"/>
      <c r="H17" s="223"/>
      <c r="I17" s="192"/>
      <c r="J17" s="192"/>
      <c r="K17" s="192"/>
      <c r="L17" s="192"/>
      <c r="M17" s="192"/>
      <c r="N17" s="192"/>
      <c r="O17" s="192"/>
      <c r="P17" s="192"/>
      <c r="Q17" s="192">
        <v>2</v>
      </c>
      <c r="R17" s="192"/>
      <c r="S17" s="192">
        <v>2</v>
      </c>
      <c r="T17" s="192"/>
      <c r="U17" s="192"/>
      <c r="V17" s="192"/>
      <c r="W17" s="192"/>
      <c r="X17" s="192"/>
      <c r="Y17" s="192"/>
      <c r="Z17" s="66"/>
      <c r="AA17" s="66"/>
      <c r="AB17" s="192">
        <f t="shared" si="0"/>
        <v>6</v>
      </c>
      <c r="AD17" s="125">
        <f t="shared" si="2"/>
        <v>3</v>
      </c>
      <c r="AE17" s="125">
        <f t="shared" si="1"/>
        <v>0</v>
      </c>
    </row>
    <row r="18" spans="1:32" x14ac:dyDescent="0.25">
      <c r="A18" s="154">
        <f t="shared" si="3"/>
        <v>11</v>
      </c>
      <c r="B18" s="126" t="s">
        <v>462</v>
      </c>
      <c r="C18" s="126" t="s">
        <v>463</v>
      </c>
      <c r="D18" s="126" t="s">
        <v>464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>
        <v>3</v>
      </c>
      <c r="O18" s="168">
        <v>2</v>
      </c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>
        <f t="shared" si="0"/>
        <v>5</v>
      </c>
      <c r="AD18" s="125">
        <f t="shared" si="2"/>
        <v>2</v>
      </c>
      <c r="AE18" s="125">
        <f t="shared" si="1"/>
        <v>0</v>
      </c>
    </row>
    <row r="19" spans="1:32" x14ac:dyDescent="0.25">
      <c r="A19" s="154">
        <f t="shared" si="3"/>
        <v>12</v>
      </c>
      <c r="B19" s="126" t="s">
        <v>812</v>
      </c>
      <c r="C19" s="126" t="s">
        <v>1126</v>
      </c>
      <c r="D19" s="126" t="s">
        <v>146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>
        <v>2</v>
      </c>
      <c r="T19" s="168">
        <v>3</v>
      </c>
      <c r="U19" s="168"/>
      <c r="V19" s="168"/>
      <c r="W19" s="168"/>
      <c r="X19" s="168"/>
      <c r="Y19" s="168"/>
      <c r="Z19" s="168"/>
      <c r="AA19" s="168"/>
      <c r="AB19" s="168">
        <f t="shared" si="0"/>
        <v>5</v>
      </c>
      <c r="AD19" s="125">
        <f t="shared" si="2"/>
        <v>2</v>
      </c>
      <c r="AE19" s="125">
        <f t="shared" si="1"/>
        <v>0</v>
      </c>
    </row>
    <row r="20" spans="1:32" x14ac:dyDescent="0.25">
      <c r="A20" s="154">
        <f t="shared" si="3"/>
        <v>13</v>
      </c>
      <c r="B20" s="126" t="s">
        <v>512</v>
      </c>
      <c r="C20" s="126" t="s">
        <v>513</v>
      </c>
      <c r="D20" s="136" t="s">
        <v>259</v>
      </c>
      <c r="E20" s="168">
        <v>2</v>
      </c>
      <c r="F20" s="168"/>
      <c r="G20" s="180">
        <v>2</v>
      </c>
      <c r="H20" s="181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9"/>
      <c r="X20" s="169"/>
      <c r="Y20" s="169"/>
      <c r="Z20" s="13"/>
      <c r="AA20" s="13"/>
      <c r="AB20" s="168">
        <f t="shared" si="0"/>
        <v>4</v>
      </c>
      <c r="AD20" s="125">
        <f t="shared" si="2"/>
        <v>2</v>
      </c>
      <c r="AE20" s="125">
        <f t="shared" si="1"/>
        <v>0</v>
      </c>
    </row>
    <row r="21" spans="1:32" x14ac:dyDescent="0.25">
      <c r="A21" s="154">
        <f t="shared" si="3"/>
        <v>14</v>
      </c>
      <c r="B21" s="126" t="s">
        <v>591</v>
      </c>
      <c r="C21" s="126" t="s">
        <v>592</v>
      </c>
      <c r="D21" s="136" t="s">
        <v>320</v>
      </c>
      <c r="E21" s="168"/>
      <c r="F21" s="168">
        <v>2</v>
      </c>
      <c r="G21" s="181"/>
      <c r="H21" s="181"/>
      <c r="I21" s="168"/>
      <c r="J21" s="168"/>
      <c r="K21" s="168"/>
      <c r="L21" s="168"/>
      <c r="M21" s="168">
        <v>2</v>
      </c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3"/>
      <c r="AA21" s="13"/>
      <c r="AB21" s="168">
        <f t="shared" si="0"/>
        <v>4</v>
      </c>
      <c r="AD21" s="125">
        <f t="shared" si="2"/>
        <v>2</v>
      </c>
      <c r="AE21" s="125">
        <f t="shared" si="1"/>
        <v>0</v>
      </c>
    </row>
    <row r="22" spans="1:32" x14ac:dyDescent="0.25">
      <c r="A22" s="154">
        <f t="shared" si="3"/>
        <v>15</v>
      </c>
      <c r="B22" s="126" t="s">
        <v>516</v>
      </c>
      <c r="C22" s="126" t="s">
        <v>587</v>
      </c>
      <c r="D22" s="136" t="s">
        <v>202</v>
      </c>
      <c r="E22" s="168"/>
      <c r="F22" s="168">
        <v>2</v>
      </c>
      <c r="G22" s="180"/>
      <c r="H22" s="180"/>
      <c r="I22" s="168"/>
      <c r="J22" s="168"/>
      <c r="K22" s="168"/>
      <c r="L22" s="168">
        <v>2</v>
      </c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>
        <f t="shared" si="0"/>
        <v>4</v>
      </c>
      <c r="AD22" s="125">
        <f t="shared" si="2"/>
        <v>2</v>
      </c>
      <c r="AE22" s="125">
        <f t="shared" si="1"/>
        <v>0</v>
      </c>
    </row>
    <row r="23" spans="1:32" x14ac:dyDescent="0.25">
      <c r="A23" s="154">
        <f t="shared" si="3"/>
        <v>16</v>
      </c>
      <c r="B23" s="126" t="s">
        <v>504</v>
      </c>
      <c r="C23" s="126" t="s">
        <v>837</v>
      </c>
      <c r="D23" s="126" t="s">
        <v>180</v>
      </c>
      <c r="E23" s="168"/>
      <c r="F23" s="168"/>
      <c r="G23" s="168"/>
      <c r="H23" s="168"/>
      <c r="I23" s="168"/>
      <c r="J23" s="168"/>
      <c r="K23" s="168"/>
      <c r="L23" s="168">
        <v>2</v>
      </c>
      <c r="M23" s="168">
        <v>2</v>
      </c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>
        <f t="shared" si="0"/>
        <v>4</v>
      </c>
      <c r="AD23" s="125">
        <f t="shared" si="2"/>
        <v>2</v>
      </c>
      <c r="AE23" s="125">
        <f t="shared" si="1"/>
        <v>0</v>
      </c>
    </row>
    <row r="24" spans="1:32" x14ac:dyDescent="0.25">
      <c r="A24" s="154">
        <f t="shared" si="3"/>
        <v>17</v>
      </c>
      <c r="B24" s="126" t="s">
        <v>885</v>
      </c>
      <c r="C24" s="126" t="s">
        <v>886</v>
      </c>
      <c r="D24" s="126" t="s">
        <v>887</v>
      </c>
      <c r="E24" s="168"/>
      <c r="F24" s="168"/>
      <c r="G24" s="180"/>
      <c r="H24" s="180"/>
      <c r="I24" s="168"/>
      <c r="J24" s="168"/>
      <c r="K24" s="168"/>
      <c r="L24" s="168"/>
      <c r="M24" s="168"/>
      <c r="N24" s="168">
        <v>2</v>
      </c>
      <c r="O24" s="168"/>
      <c r="P24" s="168"/>
      <c r="Q24" s="168"/>
      <c r="R24" s="168"/>
      <c r="S24" s="168"/>
      <c r="T24" s="168">
        <v>2</v>
      </c>
      <c r="U24" s="168"/>
      <c r="V24" s="168"/>
      <c r="W24" s="168"/>
      <c r="X24" s="168"/>
      <c r="Y24" s="168"/>
      <c r="Z24" s="13"/>
      <c r="AA24" s="13"/>
      <c r="AB24" s="168">
        <f t="shared" si="0"/>
        <v>4</v>
      </c>
      <c r="AD24" s="125">
        <f t="shared" si="2"/>
        <v>2</v>
      </c>
      <c r="AE24" s="125">
        <f t="shared" si="1"/>
        <v>0</v>
      </c>
    </row>
    <row r="25" spans="1:32" x14ac:dyDescent="0.25">
      <c r="A25" s="154">
        <f t="shared" si="3"/>
        <v>18</v>
      </c>
      <c r="B25" s="126" t="s">
        <v>751</v>
      </c>
      <c r="C25" s="126" t="s">
        <v>1138</v>
      </c>
      <c r="D25" s="126" t="s">
        <v>753</v>
      </c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>
        <v>2</v>
      </c>
      <c r="T25" s="168">
        <v>2</v>
      </c>
      <c r="U25" s="168"/>
      <c r="V25" s="168"/>
      <c r="W25" s="168"/>
      <c r="X25" s="168"/>
      <c r="Y25" s="168"/>
      <c r="Z25" s="168"/>
      <c r="AA25" s="168"/>
      <c r="AB25" s="168">
        <f t="shared" si="0"/>
        <v>4</v>
      </c>
      <c r="AD25" s="125">
        <f t="shared" si="2"/>
        <v>2</v>
      </c>
      <c r="AE25" s="125">
        <f t="shared" si="1"/>
        <v>0</v>
      </c>
    </row>
    <row r="26" spans="1:32" x14ac:dyDescent="0.25">
      <c r="A26" s="154">
        <f t="shared" si="3"/>
        <v>19</v>
      </c>
      <c r="B26" s="126" t="s">
        <v>812</v>
      </c>
      <c r="C26" s="126" t="s">
        <v>1131</v>
      </c>
      <c r="D26" s="126" t="s">
        <v>146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>
        <v>2</v>
      </c>
      <c r="T26" s="168">
        <v>2</v>
      </c>
      <c r="U26" s="168"/>
      <c r="V26" s="168"/>
      <c r="W26" s="168"/>
      <c r="X26" s="168"/>
      <c r="Y26" s="168"/>
      <c r="Z26" s="168"/>
      <c r="AA26" s="168"/>
      <c r="AB26" s="168">
        <f t="shared" si="0"/>
        <v>4</v>
      </c>
      <c r="AD26" s="125">
        <f t="shared" si="2"/>
        <v>2</v>
      </c>
      <c r="AE26" s="125">
        <f t="shared" si="1"/>
        <v>0</v>
      </c>
    </row>
    <row r="27" spans="1:32" s="193" customFormat="1" x14ac:dyDescent="0.25">
      <c r="A27" s="174">
        <f t="shared" si="3"/>
        <v>20</v>
      </c>
      <c r="B27" s="126" t="s">
        <v>167</v>
      </c>
      <c r="C27" s="126" t="s">
        <v>168</v>
      </c>
      <c r="D27" s="126" t="s">
        <v>119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8">
        <v>3</v>
      </c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>
        <f t="shared" si="0"/>
        <v>3</v>
      </c>
      <c r="AC27" s="194"/>
      <c r="AD27" s="103">
        <f t="shared" si="2"/>
        <v>1</v>
      </c>
      <c r="AE27" s="103">
        <f t="shared" si="1"/>
        <v>0</v>
      </c>
      <c r="AF27" s="194"/>
    </row>
    <row r="28" spans="1:32" x14ac:dyDescent="0.25">
      <c r="A28" s="154">
        <f t="shared" si="3"/>
        <v>21</v>
      </c>
      <c r="B28" s="126" t="s">
        <v>723</v>
      </c>
      <c r="C28" s="126" t="s">
        <v>724</v>
      </c>
      <c r="D28" s="126" t="s">
        <v>146</v>
      </c>
      <c r="E28" s="168"/>
      <c r="F28" s="168"/>
      <c r="G28" s="181"/>
      <c r="H28" s="181"/>
      <c r="I28" s="168"/>
      <c r="J28" s="168"/>
      <c r="K28" s="168"/>
      <c r="L28" s="168"/>
      <c r="M28" s="168"/>
      <c r="N28" s="168"/>
      <c r="O28" s="168"/>
      <c r="P28" s="168"/>
      <c r="Q28" s="168">
        <v>3</v>
      </c>
      <c r="R28" s="168"/>
      <c r="S28" s="168"/>
      <c r="T28" s="168"/>
      <c r="U28" s="168"/>
      <c r="V28" s="168"/>
      <c r="W28" s="168"/>
      <c r="X28" s="168"/>
      <c r="Y28" s="168"/>
      <c r="Z28" s="13"/>
      <c r="AA28" s="13"/>
      <c r="AB28" s="168">
        <f t="shared" si="0"/>
        <v>3</v>
      </c>
      <c r="AD28" s="125">
        <f t="shared" si="2"/>
        <v>1</v>
      </c>
      <c r="AE28" s="125">
        <f t="shared" si="1"/>
        <v>0</v>
      </c>
    </row>
    <row r="29" spans="1:32" x14ac:dyDescent="0.25">
      <c r="A29" s="154">
        <f t="shared" si="3"/>
        <v>22</v>
      </c>
      <c r="B29" s="126" t="s">
        <v>1142</v>
      </c>
      <c r="C29" s="126" t="s">
        <v>1143</v>
      </c>
      <c r="D29" s="126" t="s">
        <v>382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>
        <v>3</v>
      </c>
      <c r="U29" s="168"/>
      <c r="V29" s="168"/>
      <c r="W29" s="168"/>
      <c r="X29" s="168"/>
      <c r="Y29" s="168"/>
      <c r="Z29" s="168"/>
      <c r="AA29" s="168"/>
      <c r="AB29" s="168">
        <f t="shared" si="0"/>
        <v>3</v>
      </c>
      <c r="AD29" s="125">
        <f t="shared" si="2"/>
        <v>1</v>
      </c>
      <c r="AE29" s="125">
        <f t="shared" si="1"/>
        <v>0</v>
      </c>
    </row>
    <row r="30" spans="1:32" x14ac:dyDescent="0.25">
      <c r="A30" s="154">
        <f t="shared" si="3"/>
        <v>23</v>
      </c>
      <c r="B30" s="126" t="s">
        <v>510</v>
      </c>
      <c r="C30" s="126" t="s">
        <v>511</v>
      </c>
      <c r="D30" s="136" t="s">
        <v>180</v>
      </c>
      <c r="E30" s="168">
        <v>2</v>
      </c>
      <c r="F30" s="168"/>
      <c r="G30" s="182"/>
      <c r="H30" s="182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3"/>
      <c r="AA30" s="13"/>
      <c r="AB30" s="168">
        <f t="shared" si="0"/>
        <v>2</v>
      </c>
      <c r="AD30" s="125">
        <f t="shared" si="2"/>
        <v>1</v>
      </c>
      <c r="AE30" s="125">
        <f t="shared" si="1"/>
        <v>0</v>
      </c>
    </row>
    <row r="31" spans="1:32" x14ac:dyDescent="0.25">
      <c r="A31" s="154">
        <f t="shared" si="3"/>
        <v>24</v>
      </c>
      <c r="B31" s="126" t="s">
        <v>514</v>
      </c>
      <c r="C31" s="126" t="s">
        <v>515</v>
      </c>
      <c r="D31" s="136" t="s">
        <v>149</v>
      </c>
      <c r="E31" s="168">
        <v>2</v>
      </c>
      <c r="F31" s="168"/>
      <c r="G31" s="180"/>
      <c r="H31" s="180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3"/>
      <c r="AA31" s="13"/>
      <c r="AB31" s="168">
        <f t="shared" si="0"/>
        <v>2</v>
      </c>
      <c r="AD31" s="125">
        <f t="shared" si="2"/>
        <v>1</v>
      </c>
      <c r="AE31" s="125">
        <f t="shared" si="1"/>
        <v>0</v>
      </c>
    </row>
    <row r="32" spans="1:32" x14ac:dyDescent="0.25">
      <c r="A32" s="154">
        <f t="shared" si="3"/>
        <v>25</v>
      </c>
      <c r="B32" s="126" t="s">
        <v>504</v>
      </c>
      <c r="C32" s="126" t="s">
        <v>590</v>
      </c>
      <c r="D32" s="136" t="s">
        <v>180</v>
      </c>
      <c r="E32" s="168"/>
      <c r="F32" s="168">
        <v>2</v>
      </c>
      <c r="G32" s="181"/>
      <c r="H32" s="181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3"/>
      <c r="AA32" s="13"/>
      <c r="AB32" s="168">
        <f t="shared" si="0"/>
        <v>2</v>
      </c>
      <c r="AD32" s="125">
        <f t="shared" si="2"/>
        <v>1</v>
      </c>
      <c r="AE32" s="125">
        <f t="shared" si="1"/>
        <v>0</v>
      </c>
    </row>
    <row r="33" spans="1:31" x14ac:dyDescent="0.25">
      <c r="A33" s="154">
        <f t="shared" si="3"/>
        <v>26</v>
      </c>
      <c r="B33" s="126" t="s">
        <v>470</v>
      </c>
      <c r="C33" s="126" t="s">
        <v>1031</v>
      </c>
      <c r="D33" s="126" t="s">
        <v>174</v>
      </c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>
        <v>2</v>
      </c>
      <c r="T33" s="168"/>
      <c r="U33" s="168"/>
      <c r="V33" s="168"/>
      <c r="W33" s="168"/>
      <c r="X33" s="168"/>
      <c r="Y33" s="168"/>
      <c r="Z33" s="168"/>
      <c r="AA33" s="168"/>
      <c r="AB33" s="168">
        <f t="shared" si="0"/>
        <v>2</v>
      </c>
      <c r="AD33" s="125">
        <f t="shared" si="2"/>
        <v>1</v>
      </c>
      <c r="AE33" s="125">
        <f t="shared" si="1"/>
        <v>0</v>
      </c>
    </row>
    <row r="34" spans="1:31" x14ac:dyDescent="0.25">
      <c r="A34" s="154">
        <f t="shared" si="3"/>
        <v>27</v>
      </c>
      <c r="B34" s="126" t="s">
        <v>1144</v>
      </c>
      <c r="C34" s="126" t="s">
        <v>1145</v>
      </c>
      <c r="D34" s="126" t="s">
        <v>949</v>
      </c>
      <c r="E34" s="168"/>
      <c r="F34" s="168"/>
      <c r="G34" s="180"/>
      <c r="H34" s="180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>
        <v>2</v>
      </c>
      <c r="W34" s="168"/>
      <c r="X34" s="168"/>
      <c r="Y34" s="168"/>
      <c r="Z34" s="13"/>
      <c r="AA34" s="13"/>
      <c r="AB34" s="168">
        <f t="shared" si="0"/>
        <v>2</v>
      </c>
      <c r="AD34" s="125">
        <f t="shared" si="2"/>
        <v>1</v>
      </c>
      <c r="AE34" s="125">
        <f t="shared" si="1"/>
        <v>0</v>
      </c>
    </row>
    <row r="35" spans="1:31" x14ac:dyDescent="0.25">
      <c r="A35" s="154">
        <f t="shared" si="3"/>
        <v>28</v>
      </c>
      <c r="B35" s="126" t="s">
        <v>657</v>
      </c>
      <c r="C35" s="126" t="s">
        <v>1168</v>
      </c>
      <c r="D35" s="126" t="s">
        <v>659</v>
      </c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>
        <v>2</v>
      </c>
      <c r="Z35" s="168"/>
      <c r="AA35" s="168"/>
      <c r="AB35" s="168">
        <f t="shared" si="0"/>
        <v>2</v>
      </c>
      <c r="AD35" s="125">
        <f t="shared" si="2"/>
        <v>1</v>
      </c>
      <c r="AE35" s="125">
        <f t="shared" si="1"/>
        <v>0</v>
      </c>
    </row>
    <row r="36" spans="1:31" x14ac:dyDescent="0.25">
      <c r="A36" s="154">
        <f t="shared" si="3"/>
        <v>29</v>
      </c>
      <c r="B36" s="126"/>
      <c r="C36" s="126"/>
      <c r="D36" s="126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>
        <f t="shared" ref="AB36:AB37" si="4">SUM(E36:AA36)</f>
        <v>0</v>
      </c>
      <c r="AD36" s="125">
        <f t="shared" si="2"/>
        <v>0</v>
      </c>
      <c r="AE36" s="125">
        <f t="shared" si="1"/>
        <v>0</v>
      </c>
    </row>
    <row r="37" spans="1:31" x14ac:dyDescent="0.25">
      <c r="A37" s="154">
        <f t="shared" si="3"/>
        <v>30</v>
      </c>
      <c r="B37" s="126"/>
      <c r="C37" s="126"/>
      <c r="D37" s="126"/>
      <c r="E37" s="168"/>
      <c r="F37" s="168"/>
      <c r="G37" s="180"/>
      <c r="H37" s="180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3"/>
      <c r="AA37" s="13"/>
      <c r="AB37" s="168">
        <f t="shared" si="4"/>
        <v>0</v>
      </c>
      <c r="AD37" s="125">
        <f t="shared" si="2"/>
        <v>0</v>
      </c>
      <c r="AE37" s="125">
        <f t="shared" si="1"/>
        <v>0</v>
      </c>
    </row>
  </sheetData>
  <sortState xmlns:xlrd2="http://schemas.microsoft.com/office/spreadsheetml/2017/richdata2" ref="B8:AB35">
    <sortCondition descending="1" ref="AB8:AB35"/>
  </sortState>
  <mergeCells count="19">
    <mergeCell ref="B1:C1"/>
    <mergeCell ref="F1:J1"/>
    <mergeCell ref="B2:C2"/>
    <mergeCell ref="F2:J2"/>
    <mergeCell ref="L2:Z2"/>
    <mergeCell ref="S5:T5"/>
    <mergeCell ref="V5:W5"/>
    <mergeCell ref="Z5:AA5"/>
    <mergeCell ref="G6:H6"/>
    <mergeCell ref="L6:M6"/>
    <mergeCell ref="G5:H5"/>
    <mergeCell ref="L5:M5"/>
    <mergeCell ref="O6:P6"/>
    <mergeCell ref="S6:T6"/>
    <mergeCell ref="V6:W6"/>
    <mergeCell ref="Z6:AA6"/>
    <mergeCell ref="J5:K5"/>
    <mergeCell ref="J6:K6"/>
    <mergeCell ref="O5:P5"/>
  </mergeCells>
  <pageMargins left="0.25" right="0.25" top="0.75" bottom="0.75" header="0.3" footer="0.3"/>
  <pageSetup paperSize="9" scale="5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1E3F-6481-42C1-BA59-7CA7C72A948C}">
  <dimension ref="A1:K19"/>
  <sheetViews>
    <sheetView workbookViewId="0">
      <selection activeCell="C21" sqref="C21"/>
    </sheetView>
  </sheetViews>
  <sheetFormatPr defaultRowHeight="15" x14ac:dyDescent="0.25"/>
  <cols>
    <col min="1" max="1" width="6.7109375" style="173" customWidth="1"/>
    <col min="2" max="2" width="22.7109375" style="149" customWidth="1"/>
    <col min="3" max="3" width="26.85546875" style="149" customWidth="1"/>
    <col min="4" max="4" width="7.7109375" style="149" bestFit="1" customWidth="1"/>
    <col min="5" max="5" width="6.5703125" style="149" customWidth="1"/>
    <col min="6" max="6" width="8.5703125" style="149" customWidth="1"/>
    <col min="7" max="7" width="6.7109375" style="154" customWidth="1"/>
    <col min="8" max="11" width="9" style="149"/>
    <col min="12" max="235" width="9" style="172"/>
    <col min="236" max="236" width="4.28515625" style="172" customWidth="1"/>
    <col min="237" max="237" width="26.42578125" style="172" customWidth="1"/>
    <col min="238" max="238" width="20.5703125" style="172" customWidth="1"/>
    <col min="239" max="239" width="5" style="172" customWidth="1"/>
    <col min="240" max="240" width="7.7109375" style="172" bestFit="1" customWidth="1"/>
    <col min="241" max="241" width="5.140625" style="172" customWidth="1"/>
    <col min="242" max="242" width="7.140625" style="172" customWidth="1"/>
    <col min="243" max="243" width="5.140625" style="172" customWidth="1"/>
    <col min="244" max="244" width="6.42578125" style="172" customWidth="1"/>
    <col min="245" max="246" width="5" style="172" customWidth="1"/>
    <col min="247" max="247" width="5.5703125" style="172" customWidth="1"/>
    <col min="248" max="248" width="6.7109375" style="172" customWidth="1"/>
    <col min="249" max="249" width="8.42578125" style="172" customWidth="1"/>
    <col min="250" max="250" width="5.42578125" style="172" customWidth="1"/>
    <col min="251" max="251" width="6.28515625" style="172" customWidth="1"/>
    <col min="252" max="252" width="5.28515625" style="172" customWidth="1"/>
    <col min="253" max="253" width="6.28515625" style="172" customWidth="1"/>
    <col min="254" max="254" width="5.85546875" style="172" customWidth="1"/>
    <col min="255" max="255" width="7.28515625" style="172" customWidth="1"/>
    <col min="256" max="256" width="5.85546875" style="172" customWidth="1"/>
    <col min="257" max="257" width="7.28515625" style="172" customWidth="1"/>
    <col min="258" max="258" width="5.7109375" style="172" customWidth="1"/>
    <col min="259" max="259" width="7.28515625" style="172" customWidth="1"/>
    <col min="260" max="260" width="6.5703125" style="172" customWidth="1"/>
    <col min="261" max="261" width="1" style="172" customWidth="1"/>
    <col min="262" max="262" width="6.5703125" style="172" customWidth="1"/>
    <col min="263" max="263" width="6.7109375" style="172" customWidth="1"/>
    <col min="264" max="491" width="9" style="172"/>
    <col min="492" max="492" width="4.28515625" style="172" customWidth="1"/>
    <col min="493" max="493" width="26.42578125" style="172" customWidth="1"/>
    <col min="494" max="494" width="20.5703125" style="172" customWidth="1"/>
    <col min="495" max="495" width="5" style="172" customWidth="1"/>
    <col min="496" max="496" width="7.7109375" style="172" bestFit="1" customWidth="1"/>
    <col min="497" max="497" width="5.140625" style="172" customWidth="1"/>
    <col min="498" max="498" width="7.140625" style="172" customWidth="1"/>
    <col min="499" max="499" width="5.140625" style="172" customWidth="1"/>
    <col min="500" max="500" width="6.42578125" style="172" customWidth="1"/>
    <col min="501" max="502" width="5" style="172" customWidth="1"/>
    <col min="503" max="503" width="5.5703125" style="172" customWidth="1"/>
    <col min="504" max="504" width="6.7109375" style="172" customWidth="1"/>
    <col min="505" max="505" width="8.42578125" style="172" customWidth="1"/>
    <col min="506" max="506" width="5.42578125" style="172" customWidth="1"/>
    <col min="507" max="507" width="6.28515625" style="172" customWidth="1"/>
    <col min="508" max="508" width="5.28515625" style="172" customWidth="1"/>
    <col min="509" max="509" width="6.28515625" style="172" customWidth="1"/>
    <col min="510" max="510" width="5.85546875" style="172" customWidth="1"/>
    <col min="511" max="511" width="7.28515625" style="172" customWidth="1"/>
    <col min="512" max="512" width="5.85546875" style="172" customWidth="1"/>
    <col min="513" max="513" width="7.28515625" style="172" customWidth="1"/>
    <col min="514" max="514" width="5.7109375" style="172" customWidth="1"/>
    <col min="515" max="515" width="7.28515625" style="172" customWidth="1"/>
    <col min="516" max="516" width="6.5703125" style="172" customWidth="1"/>
    <col min="517" max="517" width="1" style="172" customWidth="1"/>
    <col min="518" max="518" width="6.5703125" style="172" customWidth="1"/>
    <col min="519" max="519" width="6.7109375" style="172" customWidth="1"/>
    <col min="520" max="747" width="9" style="172"/>
    <col min="748" max="748" width="4.28515625" style="172" customWidth="1"/>
    <col min="749" max="749" width="26.42578125" style="172" customWidth="1"/>
    <col min="750" max="750" width="20.5703125" style="172" customWidth="1"/>
    <col min="751" max="751" width="5" style="172" customWidth="1"/>
    <col min="752" max="752" width="7.7109375" style="172" bestFit="1" customWidth="1"/>
    <col min="753" max="753" width="5.140625" style="172" customWidth="1"/>
    <col min="754" max="754" width="7.140625" style="172" customWidth="1"/>
    <col min="755" max="755" width="5.140625" style="172" customWidth="1"/>
    <col min="756" max="756" width="6.42578125" style="172" customWidth="1"/>
    <col min="757" max="758" width="5" style="172" customWidth="1"/>
    <col min="759" max="759" width="5.5703125" style="172" customWidth="1"/>
    <col min="760" max="760" width="6.7109375" style="172" customWidth="1"/>
    <col min="761" max="761" width="8.42578125" style="172" customWidth="1"/>
    <col min="762" max="762" width="5.42578125" style="172" customWidth="1"/>
    <col min="763" max="763" width="6.28515625" style="172" customWidth="1"/>
    <col min="764" max="764" width="5.28515625" style="172" customWidth="1"/>
    <col min="765" max="765" width="6.28515625" style="172" customWidth="1"/>
    <col min="766" max="766" width="5.85546875" style="172" customWidth="1"/>
    <col min="767" max="767" width="7.28515625" style="172" customWidth="1"/>
    <col min="768" max="768" width="5.85546875" style="172" customWidth="1"/>
    <col min="769" max="769" width="7.28515625" style="172" customWidth="1"/>
    <col min="770" max="770" width="5.7109375" style="172" customWidth="1"/>
    <col min="771" max="771" width="7.28515625" style="172" customWidth="1"/>
    <col min="772" max="772" width="6.5703125" style="172" customWidth="1"/>
    <col min="773" max="773" width="1" style="172" customWidth="1"/>
    <col min="774" max="774" width="6.5703125" style="172" customWidth="1"/>
    <col min="775" max="775" width="6.7109375" style="172" customWidth="1"/>
    <col min="776" max="1003" width="9" style="172"/>
    <col min="1004" max="1004" width="4.28515625" style="172" customWidth="1"/>
    <col min="1005" max="1005" width="26.42578125" style="172" customWidth="1"/>
    <col min="1006" max="1006" width="20.5703125" style="172" customWidth="1"/>
    <col min="1007" max="1007" width="5" style="172" customWidth="1"/>
    <col min="1008" max="1008" width="7.7109375" style="172" bestFit="1" customWidth="1"/>
    <col min="1009" max="1009" width="5.140625" style="172" customWidth="1"/>
    <col min="1010" max="1010" width="7.140625" style="172" customWidth="1"/>
    <col min="1011" max="1011" width="5.140625" style="172" customWidth="1"/>
    <col min="1012" max="1012" width="6.42578125" style="172" customWidth="1"/>
    <col min="1013" max="1014" width="5" style="172" customWidth="1"/>
    <col min="1015" max="1015" width="5.5703125" style="172" customWidth="1"/>
    <col min="1016" max="1016" width="6.7109375" style="172" customWidth="1"/>
    <col min="1017" max="1017" width="8.42578125" style="172" customWidth="1"/>
    <col min="1018" max="1018" width="5.42578125" style="172" customWidth="1"/>
    <col min="1019" max="1019" width="6.28515625" style="172" customWidth="1"/>
    <col min="1020" max="1020" width="5.28515625" style="172" customWidth="1"/>
    <col min="1021" max="1021" width="6.28515625" style="172" customWidth="1"/>
    <col min="1022" max="1022" width="5.85546875" style="172" customWidth="1"/>
    <col min="1023" max="1023" width="7.28515625" style="172" customWidth="1"/>
    <col min="1024" max="1024" width="5.85546875" style="172" customWidth="1"/>
    <col min="1025" max="1025" width="7.28515625" style="172" customWidth="1"/>
    <col min="1026" max="1026" width="5.7109375" style="172" customWidth="1"/>
    <col min="1027" max="1027" width="7.28515625" style="172" customWidth="1"/>
    <col min="1028" max="1028" width="6.5703125" style="172" customWidth="1"/>
    <col min="1029" max="1029" width="1" style="172" customWidth="1"/>
    <col min="1030" max="1030" width="6.5703125" style="172" customWidth="1"/>
    <col min="1031" max="1031" width="6.7109375" style="172" customWidth="1"/>
    <col min="1032" max="1259" width="9" style="172"/>
    <col min="1260" max="1260" width="4.28515625" style="172" customWidth="1"/>
    <col min="1261" max="1261" width="26.42578125" style="172" customWidth="1"/>
    <col min="1262" max="1262" width="20.5703125" style="172" customWidth="1"/>
    <col min="1263" max="1263" width="5" style="172" customWidth="1"/>
    <col min="1264" max="1264" width="7.7109375" style="172" bestFit="1" customWidth="1"/>
    <col min="1265" max="1265" width="5.140625" style="172" customWidth="1"/>
    <col min="1266" max="1266" width="7.140625" style="172" customWidth="1"/>
    <col min="1267" max="1267" width="5.140625" style="172" customWidth="1"/>
    <col min="1268" max="1268" width="6.42578125" style="172" customWidth="1"/>
    <col min="1269" max="1270" width="5" style="172" customWidth="1"/>
    <col min="1271" max="1271" width="5.5703125" style="172" customWidth="1"/>
    <col min="1272" max="1272" width="6.7109375" style="172" customWidth="1"/>
    <col min="1273" max="1273" width="8.42578125" style="172" customWidth="1"/>
    <col min="1274" max="1274" width="5.42578125" style="172" customWidth="1"/>
    <col min="1275" max="1275" width="6.28515625" style="172" customWidth="1"/>
    <col min="1276" max="1276" width="5.28515625" style="172" customWidth="1"/>
    <col min="1277" max="1277" width="6.28515625" style="172" customWidth="1"/>
    <col min="1278" max="1278" width="5.85546875" style="172" customWidth="1"/>
    <col min="1279" max="1279" width="7.28515625" style="172" customWidth="1"/>
    <col min="1280" max="1280" width="5.85546875" style="172" customWidth="1"/>
    <col min="1281" max="1281" width="7.28515625" style="172" customWidth="1"/>
    <col min="1282" max="1282" width="5.7109375" style="172" customWidth="1"/>
    <col min="1283" max="1283" width="7.28515625" style="172" customWidth="1"/>
    <col min="1284" max="1284" width="6.5703125" style="172" customWidth="1"/>
    <col min="1285" max="1285" width="1" style="172" customWidth="1"/>
    <col min="1286" max="1286" width="6.5703125" style="172" customWidth="1"/>
    <col min="1287" max="1287" width="6.7109375" style="172" customWidth="1"/>
    <col min="1288" max="1515" width="9" style="172"/>
    <col min="1516" max="1516" width="4.28515625" style="172" customWidth="1"/>
    <col min="1517" max="1517" width="26.42578125" style="172" customWidth="1"/>
    <col min="1518" max="1518" width="20.5703125" style="172" customWidth="1"/>
    <col min="1519" max="1519" width="5" style="172" customWidth="1"/>
    <col min="1520" max="1520" width="7.7109375" style="172" bestFit="1" customWidth="1"/>
    <col min="1521" max="1521" width="5.140625" style="172" customWidth="1"/>
    <col min="1522" max="1522" width="7.140625" style="172" customWidth="1"/>
    <col min="1523" max="1523" width="5.140625" style="172" customWidth="1"/>
    <col min="1524" max="1524" width="6.42578125" style="172" customWidth="1"/>
    <col min="1525" max="1526" width="5" style="172" customWidth="1"/>
    <col min="1527" max="1527" width="5.5703125" style="172" customWidth="1"/>
    <col min="1528" max="1528" width="6.7109375" style="172" customWidth="1"/>
    <col min="1529" max="1529" width="8.42578125" style="172" customWidth="1"/>
    <col min="1530" max="1530" width="5.42578125" style="172" customWidth="1"/>
    <col min="1531" max="1531" width="6.28515625" style="172" customWidth="1"/>
    <col min="1532" max="1532" width="5.28515625" style="172" customWidth="1"/>
    <col min="1533" max="1533" width="6.28515625" style="172" customWidth="1"/>
    <col min="1534" max="1534" width="5.85546875" style="172" customWidth="1"/>
    <col min="1535" max="1535" width="7.28515625" style="172" customWidth="1"/>
    <col min="1536" max="1536" width="5.85546875" style="172" customWidth="1"/>
    <col min="1537" max="1537" width="7.28515625" style="172" customWidth="1"/>
    <col min="1538" max="1538" width="5.7109375" style="172" customWidth="1"/>
    <col min="1539" max="1539" width="7.28515625" style="172" customWidth="1"/>
    <col min="1540" max="1540" width="6.5703125" style="172" customWidth="1"/>
    <col min="1541" max="1541" width="1" style="172" customWidth="1"/>
    <col min="1542" max="1542" width="6.5703125" style="172" customWidth="1"/>
    <col min="1543" max="1543" width="6.7109375" style="172" customWidth="1"/>
    <col min="1544" max="1771" width="9" style="172"/>
    <col min="1772" max="1772" width="4.28515625" style="172" customWidth="1"/>
    <col min="1773" max="1773" width="26.42578125" style="172" customWidth="1"/>
    <col min="1774" max="1774" width="20.5703125" style="172" customWidth="1"/>
    <col min="1775" max="1775" width="5" style="172" customWidth="1"/>
    <col min="1776" max="1776" width="7.7109375" style="172" bestFit="1" customWidth="1"/>
    <col min="1777" max="1777" width="5.140625" style="172" customWidth="1"/>
    <col min="1778" max="1778" width="7.140625" style="172" customWidth="1"/>
    <col min="1779" max="1779" width="5.140625" style="172" customWidth="1"/>
    <col min="1780" max="1780" width="6.42578125" style="172" customWidth="1"/>
    <col min="1781" max="1782" width="5" style="172" customWidth="1"/>
    <col min="1783" max="1783" width="5.5703125" style="172" customWidth="1"/>
    <col min="1784" max="1784" width="6.7109375" style="172" customWidth="1"/>
    <col min="1785" max="1785" width="8.42578125" style="172" customWidth="1"/>
    <col min="1786" max="1786" width="5.42578125" style="172" customWidth="1"/>
    <col min="1787" max="1787" width="6.28515625" style="172" customWidth="1"/>
    <col min="1788" max="1788" width="5.28515625" style="172" customWidth="1"/>
    <col min="1789" max="1789" width="6.28515625" style="172" customWidth="1"/>
    <col min="1790" max="1790" width="5.85546875" style="172" customWidth="1"/>
    <col min="1791" max="1791" width="7.28515625" style="172" customWidth="1"/>
    <col min="1792" max="1792" width="5.85546875" style="172" customWidth="1"/>
    <col min="1793" max="1793" width="7.28515625" style="172" customWidth="1"/>
    <col min="1794" max="1794" width="5.7109375" style="172" customWidth="1"/>
    <col min="1795" max="1795" width="7.28515625" style="172" customWidth="1"/>
    <col min="1796" max="1796" width="6.5703125" style="172" customWidth="1"/>
    <col min="1797" max="1797" width="1" style="172" customWidth="1"/>
    <col min="1798" max="1798" width="6.5703125" style="172" customWidth="1"/>
    <col min="1799" max="1799" width="6.7109375" style="172" customWidth="1"/>
    <col min="1800" max="2027" width="9" style="172"/>
    <col min="2028" max="2028" width="4.28515625" style="172" customWidth="1"/>
    <col min="2029" max="2029" width="26.42578125" style="172" customWidth="1"/>
    <col min="2030" max="2030" width="20.5703125" style="172" customWidth="1"/>
    <col min="2031" max="2031" width="5" style="172" customWidth="1"/>
    <col min="2032" max="2032" width="7.7109375" style="172" bestFit="1" customWidth="1"/>
    <col min="2033" max="2033" width="5.140625" style="172" customWidth="1"/>
    <col min="2034" max="2034" width="7.140625" style="172" customWidth="1"/>
    <col min="2035" max="2035" width="5.140625" style="172" customWidth="1"/>
    <col min="2036" max="2036" width="6.42578125" style="172" customWidth="1"/>
    <col min="2037" max="2038" width="5" style="172" customWidth="1"/>
    <col min="2039" max="2039" width="5.5703125" style="172" customWidth="1"/>
    <col min="2040" max="2040" width="6.7109375" style="172" customWidth="1"/>
    <col min="2041" max="2041" width="8.42578125" style="172" customWidth="1"/>
    <col min="2042" max="2042" width="5.42578125" style="172" customWidth="1"/>
    <col min="2043" max="2043" width="6.28515625" style="172" customWidth="1"/>
    <col min="2044" max="2044" width="5.28515625" style="172" customWidth="1"/>
    <col min="2045" max="2045" width="6.28515625" style="172" customWidth="1"/>
    <col min="2046" max="2046" width="5.85546875" style="172" customWidth="1"/>
    <col min="2047" max="2047" width="7.28515625" style="172" customWidth="1"/>
    <col min="2048" max="2048" width="5.85546875" style="172" customWidth="1"/>
    <col min="2049" max="2049" width="7.28515625" style="172" customWidth="1"/>
    <col min="2050" max="2050" width="5.7109375" style="172" customWidth="1"/>
    <col min="2051" max="2051" width="7.28515625" style="172" customWidth="1"/>
    <col min="2052" max="2052" width="6.5703125" style="172" customWidth="1"/>
    <col min="2053" max="2053" width="1" style="172" customWidth="1"/>
    <col min="2054" max="2054" width="6.5703125" style="172" customWidth="1"/>
    <col min="2055" max="2055" width="6.7109375" style="172" customWidth="1"/>
    <col min="2056" max="2283" width="9" style="172"/>
    <col min="2284" max="2284" width="4.28515625" style="172" customWidth="1"/>
    <col min="2285" max="2285" width="26.42578125" style="172" customWidth="1"/>
    <col min="2286" max="2286" width="20.5703125" style="172" customWidth="1"/>
    <col min="2287" max="2287" width="5" style="172" customWidth="1"/>
    <col min="2288" max="2288" width="7.7109375" style="172" bestFit="1" customWidth="1"/>
    <col min="2289" max="2289" width="5.140625" style="172" customWidth="1"/>
    <col min="2290" max="2290" width="7.140625" style="172" customWidth="1"/>
    <col min="2291" max="2291" width="5.140625" style="172" customWidth="1"/>
    <col min="2292" max="2292" width="6.42578125" style="172" customWidth="1"/>
    <col min="2293" max="2294" width="5" style="172" customWidth="1"/>
    <col min="2295" max="2295" width="5.5703125" style="172" customWidth="1"/>
    <col min="2296" max="2296" width="6.7109375" style="172" customWidth="1"/>
    <col min="2297" max="2297" width="8.42578125" style="172" customWidth="1"/>
    <col min="2298" max="2298" width="5.42578125" style="172" customWidth="1"/>
    <col min="2299" max="2299" width="6.28515625" style="172" customWidth="1"/>
    <col min="2300" max="2300" width="5.28515625" style="172" customWidth="1"/>
    <col min="2301" max="2301" width="6.28515625" style="172" customWidth="1"/>
    <col min="2302" max="2302" width="5.85546875" style="172" customWidth="1"/>
    <col min="2303" max="2303" width="7.28515625" style="172" customWidth="1"/>
    <col min="2304" max="2304" width="5.85546875" style="172" customWidth="1"/>
    <col min="2305" max="2305" width="7.28515625" style="172" customWidth="1"/>
    <col min="2306" max="2306" width="5.7109375" style="172" customWidth="1"/>
    <col min="2307" max="2307" width="7.28515625" style="172" customWidth="1"/>
    <col min="2308" max="2308" width="6.5703125" style="172" customWidth="1"/>
    <col min="2309" max="2309" width="1" style="172" customWidth="1"/>
    <col min="2310" max="2310" width="6.5703125" style="172" customWidth="1"/>
    <col min="2311" max="2311" width="6.7109375" style="172" customWidth="1"/>
    <col min="2312" max="2539" width="9" style="172"/>
    <col min="2540" max="2540" width="4.28515625" style="172" customWidth="1"/>
    <col min="2541" max="2541" width="26.42578125" style="172" customWidth="1"/>
    <col min="2542" max="2542" width="20.5703125" style="172" customWidth="1"/>
    <col min="2543" max="2543" width="5" style="172" customWidth="1"/>
    <col min="2544" max="2544" width="7.7109375" style="172" bestFit="1" customWidth="1"/>
    <col min="2545" max="2545" width="5.140625" style="172" customWidth="1"/>
    <col min="2546" max="2546" width="7.140625" style="172" customWidth="1"/>
    <col min="2547" max="2547" width="5.140625" style="172" customWidth="1"/>
    <col min="2548" max="2548" width="6.42578125" style="172" customWidth="1"/>
    <col min="2549" max="2550" width="5" style="172" customWidth="1"/>
    <col min="2551" max="2551" width="5.5703125" style="172" customWidth="1"/>
    <col min="2552" max="2552" width="6.7109375" style="172" customWidth="1"/>
    <col min="2553" max="2553" width="8.42578125" style="172" customWidth="1"/>
    <col min="2554" max="2554" width="5.42578125" style="172" customWidth="1"/>
    <col min="2555" max="2555" width="6.28515625" style="172" customWidth="1"/>
    <col min="2556" max="2556" width="5.28515625" style="172" customWidth="1"/>
    <col min="2557" max="2557" width="6.28515625" style="172" customWidth="1"/>
    <col min="2558" max="2558" width="5.85546875" style="172" customWidth="1"/>
    <col min="2559" max="2559" width="7.28515625" style="172" customWidth="1"/>
    <col min="2560" max="2560" width="5.85546875" style="172" customWidth="1"/>
    <col min="2561" max="2561" width="7.28515625" style="172" customWidth="1"/>
    <col min="2562" max="2562" width="5.7109375" style="172" customWidth="1"/>
    <col min="2563" max="2563" width="7.28515625" style="172" customWidth="1"/>
    <col min="2564" max="2564" width="6.5703125" style="172" customWidth="1"/>
    <col min="2565" max="2565" width="1" style="172" customWidth="1"/>
    <col min="2566" max="2566" width="6.5703125" style="172" customWidth="1"/>
    <col min="2567" max="2567" width="6.7109375" style="172" customWidth="1"/>
    <col min="2568" max="2795" width="9" style="172"/>
    <col min="2796" max="2796" width="4.28515625" style="172" customWidth="1"/>
    <col min="2797" max="2797" width="26.42578125" style="172" customWidth="1"/>
    <col min="2798" max="2798" width="20.5703125" style="172" customWidth="1"/>
    <col min="2799" max="2799" width="5" style="172" customWidth="1"/>
    <col min="2800" max="2800" width="7.7109375" style="172" bestFit="1" customWidth="1"/>
    <col min="2801" max="2801" width="5.140625" style="172" customWidth="1"/>
    <col min="2802" max="2802" width="7.140625" style="172" customWidth="1"/>
    <col min="2803" max="2803" width="5.140625" style="172" customWidth="1"/>
    <col min="2804" max="2804" width="6.42578125" style="172" customWidth="1"/>
    <col min="2805" max="2806" width="5" style="172" customWidth="1"/>
    <col min="2807" max="2807" width="5.5703125" style="172" customWidth="1"/>
    <col min="2808" max="2808" width="6.7109375" style="172" customWidth="1"/>
    <col min="2809" max="2809" width="8.42578125" style="172" customWidth="1"/>
    <col min="2810" max="2810" width="5.42578125" style="172" customWidth="1"/>
    <col min="2811" max="2811" width="6.28515625" style="172" customWidth="1"/>
    <col min="2812" max="2812" width="5.28515625" style="172" customWidth="1"/>
    <col min="2813" max="2813" width="6.28515625" style="172" customWidth="1"/>
    <col min="2814" max="2814" width="5.85546875" style="172" customWidth="1"/>
    <col min="2815" max="2815" width="7.28515625" style="172" customWidth="1"/>
    <col min="2816" max="2816" width="5.85546875" style="172" customWidth="1"/>
    <col min="2817" max="2817" width="7.28515625" style="172" customWidth="1"/>
    <col min="2818" max="2818" width="5.7109375" style="172" customWidth="1"/>
    <col min="2819" max="2819" width="7.28515625" style="172" customWidth="1"/>
    <col min="2820" max="2820" width="6.5703125" style="172" customWidth="1"/>
    <col min="2821" max="2821" width="1" style="172" customWidth="1"/>
    <col min="2822" max="2822" width="6.5703125" style="172" customWidth="1"/>
    <col min="2823" max="2823" width="6.7109375" style="172" customWidth="1"/>
    <col min="2824" max="3051" width="9" style="172"/>
    <col min="3052" max="3052" width="4.28515625" style="172" customWidth="1"/>
    <col min="3053" max="3053" width="26.42578125" style="172" customWidth="1"/>
    <col min="3054" max="3054" width="20.5703125" style="172" customWidth="1"/>
    <col min="3055" max="3055" width="5" style="172" customWidth="1"/>
    <col min="3056" max="3056" width="7.7109375" style="172" bestFit="1" customWidth="1"/>
    <col min="3057" max="3057" width="5.140625" style="172" customWidth="1"/>
    <col min="3058" max="3058" width="7.140625" style="172" customWidth="1"/>
    <col min="3059" max="3059" width="5.140625" style="172" customWidth="1"/>
    <col min="3060" max="3060" width="6.42578125" style="172" customWidth="1"/>
    <col min="3061" max="3062" width="5" style="172" customWidth="1"/>
    <col min="3063" max="3063" width="5.5703125" style="172" customWidth="1"/>
    <col min="3064" max="3064" width="6.7109375" style="172" customWidth="1"/>
    <col min="3065" max="3065" width="8.42578125" style="172" customWidth="1"/>
    <col min="3066" max="3066" width="5.42578125" style="172" customWidth="1"/>
    <col min="3067" max="3067" width="6.28515625" style="172" customWidth="1"/>
    <col min="3068" max="3068" width="5.28515625" style="172" customWidth="1"/>
    <col min="3069" max="3069" width="6.28515625" style="172" customWidth="1"/>
    <col min="3070" max="3070" width="5.85546875" style="172" customWidth="1"/>
    <col min="3071" max="3071" width="7.28515625" style="172" customWidth="1"/>
    <col min="3072" max="3072" width="5.85546875" style="172" customWidth="1"/>
    <col min="3073" max="3073" width="7.28515625" style="172" customWidth="1"/>
    <col min="3074" max="3074" width="5.7109375" style="172" customWidth="1"/>
    <col min="3075" max="3075" width="7.28515625" style="172" customWidth="1"/>
    <col min="3076" max="3076" width="6.5703125" style="172" customWidth="1"/>
    <col min="3077" max="3077" width="1" style="172" customWidth="1"/>
    <col min="3078" max="3078" width="6.5703125" style="172" customWidth="1"/>
    <col min="3079" max="3079" width="6.7109375" style="172" customWidth="1"/>
    <col min="3080" max="3307" width="9" style="172"/>
    <col min="3308" max="3308" width="4.28515625" style="172" customWidth="1"/>
    <col min="3309" max="3309" width="26.42578125" style="172" customWidth="1"/>
    <col min="3310" max="3310" width="20.5703125" style="172" customWidth="1"/>
    <col min="3311" max="3311" width="5" style="172" customWidth="1"/>
    <col min="3312" max="3312" width="7.7109375" style="172" bestFit="1" customWidth="1"/>
    <col min="3313" max="3313" width="5.140625" style="172" customWidth="1"/>
    <col min="3314" max="3314" width="7.140625" style="172" customWidth="1"/>
    <col min="3315" max="3315" width="5.140625" style="172" customWidth="1"/>
    <col min="3316" max="3316" width="6.42578125" style="172" customWidth="1"/>
    <col min="3317" max="3318" width="5" style="172" customWidth="1"/>
    <col min="3319" max="3319" width="5.5703125" style="172" customWidth="1"/>
    <col min="3320" max="3320" width="6.7109375" style="172" customWidth="1"/>
    <col min="3321" max="3321" width="8.42578125" style="172" customWidth="1"/>
    <col min="3322" max="3322" width="5.42578125" style="172" customWidth="1"/>
    <col min="3323" max="3323" width="6.28515625" style="172" customWidth="1"/>
    <col min="3324" max="3324" width="5.28515625" style="172" customWidth="1"/>
    <col min="3325" max="3325" width="6.28515625" style="172" customWidth="1"/>
    <col min="3326" max="3326" width="5.85546875" style="172" customWidth="1"/>
    <col min="3327" max="3327" width="7.28515625" style="172" customWidth="1"/>
    <col min="3328" max="3328" width="5.85546875" style="172" customWidth="1"/>
    <col min="3329" max="3329" width="7.28515625" style="172" customWidth="1"/>
    <col min="3330" max="3330" width="5.7109375" style="172" customWidth="1"/>
    <col min="3331" max="3331" width="7.28515625" style="172" customWidth="1"/>
    <col min="3332" max="3332" width="6.5703125" style="172" customWidth="1"/>
    <col min="3333" max="3333" width="1" style="172" customWidth="1"/>
    <col min="3334" max="3334" width="6.5703125" style="172" customWidth="1"/>
    <col min="3335" max="3335" width="6.7109375" style="172" customWidth="1"/>
    <col min="3336" max="3563" width="9" style="172"/>
    <col min="3564" max="3564" width="4.28515625" style="172" customWidth="1"/>
    <col min="3565" max="3565" width="26.42578125" style="172" customWidth="1"/>
    <col min="3566" max="3566" width="20.5703125" style="172" customWidth="1"/>
    <col min="3567" max="3567" width="5" style="172" customWidth="1"/>
    <col min="3568" max="3568" width="7.7109375" style="172" bestFit="1" customWidth="1"/>
    <col min="3569" max="3569" width="5.140625" style="172" customWidth="1"/>
    <col min="3570" max="3570" width="7.140625" style="172" customWidth="1"/>
    <col min="3571" max="3571" width="5.140625" style="172" customWidth="1"/>
    <col min="3572" max="3572" width="6.42578125" style="172" customWidth="1"/>
    <col min="3573" max="3574" width="5" style="172" customWidth="1"/>
    <col min="3575" max="3575" width="5.5703125" style="172" customWidth="1"/>
    <col min="3576" max="3576" width="6.7109375" style="172" customWidth="1"/>
    <col min="3577" max="3577" width="8.42578125" style="172" customWidth="1"/>
    <col min="3578" max="3578" width="5.42578125" style="172" customWidth="1"/>
    <col min="3579" max="3579" width="6.28515625" style="172" customWidth="1"/>
    <col min="3580" max="3580" width="5.28515625" style="172" customWidth="1"/>
    <col min="3581" max="3581" width="6.28515625" style="172" customWidth="1"/>
    <col min="3582" max="3582" width="5.85546875" style="172" customWidth="1"/>
    <col min="3583" max="3583" width="7.28515625" style="172" customWidth="1"/>
    <col min="3584" max="3584" width="5.85546875" style="172" customWidth="1"/>
    <col min="3585" max="3585" width="7.28515625" style="172" customWidth="1"/>
    <col min="3586" max="3586" width="5.7109375" style="172" customWidth="1"/>
    <col min="3587" max="3587" width="7.28515625" style="172" customWidth="1"/>
    <col min="3588" max="3588" width="6.5703125" style="172" customWidth="1"/>
    <col min="3589" max="3589" width="1" style="172" customWidth="1"/>
    <col min="3590" max="3590" width="6.5703125" style="172" customWidth="1"/>
    <col min="3591" max="3591" width="6.7109375" style="172" customWidth="1"/>
    <col min="3592" max="3819" width="9" style="172"/>
    <col min="3820" max="3820" width="4.28515625" style="172" customWidth="1"/>
    <col min="3821" max="3821" width="26.42578125" style="172" customWidth="1"/>
    <col min="3822" max="3822" width="20.5703125" style="172" customWidth="1"/>
    <col min="3823" max="3823" width="5" style="172" customWidth="1"/>
    <col min="3824" max="3824" width="7.7109375" style="172" bestFit="1" customWidth="1"/>
    <col min="3825" max="3825" width="5.140625" style="172" customWidth="1"/>
    <col min="3826" max="3826" width="7.140625" style="172" customWidth="1"/>
    <col min="3827" max="3827" width="5.140625" style="172" customWidth="1"/>
    <col min="3828" max="3828" width="6.42578125" style="172" customWidth="1"/>
    <col min="3829" max="3830" width="5" style="172" customWidth="1"/>
    <col min="3831" max="3831" width="5.5703125" style="172" customWidth="1"/>
    <col min="3832" max="3832" width="6.7109375" style="172" customWidth="1"/>
    <col min="3833" max="3833" width="8.42578125" style="172" customWidth="1"/>
    <col min="3834" max="3834" width="5.42578125" style="172" customWidth="1"/>
    <col min="3835" max="3835" width="6.28515625" style="172" customWidth="1"/>
    <col min="3836" max="3836" width="5.28515625" style="172" customWidth="1"/>
    <col min="3837" max="3837" width="6.28515625" style="172" customWidth="1"/>
    <col min="3838" max="3838" width="5.85546875" style="172" customWidth="1"/>
    <col min="3839" max="3839" width="7.28515625" style="172" customWidth="1"/>
    <col min="3840" max="3840" width="5.85546875" style="172" customWidth="1"/>
    <col min="3841" max="3841" width="7.28515625" style="172" customWidth="1"/>
    <col min="3842" max="3842" width="5.7109375" style="172" customWidth="1"/>
    <col min="3843" max="3843" width="7.28515625" style="172" customWidth="1"/>
    <col min="3844" max="3844" width="6.5703125" style="172" customWidth="1"/>
    <col min="3845" max="3845" width="1" style="172" customWidth="1"/>
    <col min="3846" max="3846" width="6.5703125" style="172" customWidth="1"/>
    <col min="3847" max="3847" width="6.7109375" style="172" customWidth="1"/>
    <col min="3848" max="4075" width="9" style="172"/>
    <col min="4076" max="4076" width="4.28515625" style="172" customWidth="1"/>
    <col min="4077" max="4077" width="26.42578125" style="172" customWidth="1"/>
    <col min="4078" max="4078" width="20.5703125" style="172" customWidth="1"/>
    <col min="4079" max="4079" width="5" style="172" customWidth="1"/>
    <col min="4080" max="4080" width="7.7109375" style="172" bestFit="1" customWidth="1"/>
    <col min="4081" max="4081" width="5.140625" style="172" customWidth="1"/>
    <col min="4082" max="4082" width="7.140625" style="172" customWidth="1"/>
    <col min="4083" max="4083" width="5.140625" style="172" customWidth="1"/>
    <col min="4084" max="4084" width="6.42578125" style="172" customWidth="1"/>
    <col min="4085" max="4086" width="5" style="172" customWidth="1"/>
    <col min="4087" max="4087" width="5.5703125" style="172" customWidth="1"/>
    <col min="4088" max="4088" width="6.7109375" style="172" customWidth="1"/>
    <col min="4089" max="4089" width="8.42578125" style="172" customWidth="1"/>
    <col min="4090" max="4090" width="5.42578125" style="172" customWidth="1"/>
    <col min="4091" max="4091" width="6.28515625" style="172" customWidth="1"/>
    <col min="4092" max="4092" width="5.28515625" style="172" customWidth="1"/>
    <col min="4093" max="4093" width="6.28515625" style="172" customWidth="1"/>
    <col min="4094" max="4094" width="5.85546875" style="172" customWidth="1"/>
    <col min="4095" max="4095" width="7.28515625" style="172" customWidth="1"/>
    <col min="4096" max="4096" width="5.85546875" style="172" customWidth="1"/>
    <col min="4097" max="4097" width="7.28515625" style="172" customWidth="1"/>
    <col min="4098" max="4098" width="5.7109375" style="172" customWidth="1"/>
    <col min="4099" max="4099" width="7.28515625" style="172" customWidth="1"/>
    <col min="4100" max="4100" width="6.5703125" style="172" customWidth="1"/>
    <col min="4101" max="4101" width="1" style="172" customWidth="1"/>
    <col min="4102" max="4102" width="6.5703125" style="172" customWidth="1"/>
    <col min="4103" max="4103" width="6.7109375" style="172" customWidth="1"/>
    <col min="4104" max="4331" width="9" style="172"/>
    <col min="4332" max="4332" width="4.28515625" style="172" customWidth="1"/>
    <col min="4333" max="4333" width="26.42578125" style="172" customWidth="1"/>
    <col min="4334" max="4334" width="20.5703125" style="172" customWidth="1"/>
    <col min="4335" max="4335" width="5" style="172" customWidth="1"/>
    <col min="4336" max="4336" width="7.7109375" style="172" bestFit="1" customWidth="1"/>
    <col min="4337" max="4337" width="5.140625" style="172" customWidth="1"/>
    <col min="4338" max="4338" width="7.140625" style="172" customWidth="1"/>
    <col min="4339" max="4339" width="5.140625" style="172" customWidth="1"/>
    <col min="4340" max="4340" width="6.42578125" style="172" customWidth="1"/>
    <col min="4341" max="4342" width="5" style="172" customWidth="1"/>
    <col min="4343" max="4343" width="5.5703125" style="172" customWidth="1"/>
    <col min="4344" max="4344" width="6.7109375" style="172" customWidth="1"/>
    <col min="4345" max="4345" width="8.42578125" style="172" customWidth="1"/>
    <col min="4346" max="4346" width="5.42578125" style="172" customWidth="1"/>
    <col min="4347" max="4347" width="6.28515625" style="172" customWidth="1"/>
    <col min="4348" max="4348" width="5.28515625" style="172" customWidth="1"/>
    <col min="4349" max="4349" width="6.28515625" style="172" customWidth="1"/>
    <col min="4350" max="4350" width="5.85546875" style="172" customWidth="1"/>
    <col min="4351" max="4351" width="7.28515625" style="172" customWidth="1"/>
    <col min="4352" max="4352" width="5.85546875" style="172" customWidth="1"/>
    <col min="4353" max="4353" width="7.28515625" style="172" customWidth="1"/>
    <col min="4354" max="4354" width="5.7109375" style="172" customWidth="1"/>
    <col min="4355" max="4355" width="7.28515625" style="172" customWidth="1"/>
    <col min="4356" max="4356" width="6.5703125" style="172" customWidth="1"/>
    <col min="4357" max="4357" width="1" style="172" customWidth="1"/>
    <col min="4358" max="4358" width="6.5703125" style="172" customWidth="1"/>
    <col min="4359" max="4359" width="6.7109375" style="172" customWidth="1"/>
    <col min="4360" max="4587" width="9" style="172"/>
    <col min="4588" max="4588" width="4.28515625" style="172" customWidth="1"/>
    <col min="4589" max="4589" width="26.42578125" style="172" customWidth="1"/>
    <col min="4590" max="4590" width="20.5703125" style="172" customWidth="1"/>
    <col min="4591" max="4591" width="5" style="172" customWidth="1"/>
    <col min="4592" max="4592" width="7.7109375" style="172" bestFit="1" customWidth="1"/>
    <col min="4593" max="4593" width="5.140625" style="172" customWidth="1"/>
    <col min="4594" max="4594" width="7.140625" style="172" customWidth="1"/>
    <col min="4595" max="4595" width="5.140625" style="172" customWidth="1"/>
    <col min="4596" max="4596" width="6.42578125" style="172" customWidth="1"/>
    <col min="4597" max="4598" width="5" style="172" customWidth="1"/>
    <col min="4599" max="4599" width="5.5703125" style="172" customWidth="1"/>
    <col min="4600" max="4600" width="6.7109375" style="172" customWidth="1"/>
    <col min="4601" max="4601" width="8.42578125" style="172" customWidth="1"/>
    <col min="4602" max="4602" width="5.42578125" style="172" customWidth="1"/>
    <col min="4603" max="4603" width="6.28515625" style="172" customWidth="1"/>
    <col min="4604" max="4604" width="5.28515625" style="172" customWidth="1"/>
    <col min="4605" max="4605" width="6.28515625" style="172" customWidth="1"/>
    <col min="4606" max="4606" width="5.85546875" style="172" customWidth="1"/>
    <col min="4607" max="4607" width="7.28515625" style="172" customWidth="1"/>
    <col min="4608" max="4608" width="5.85546875" style="172" customWidth="1"/>
    <col min="4609" max="4609" width="7.28515625" style="172" customWidth="1"/>
    <col min="4610" max="4610" width="5.7109375" style="172" customWidth="1"/>
    <col min="4611" max="4611" width="7.28515625" style="172" customWidth="1"/>
    <col min="4612" max="4612" width="6.5703125" style="172" customWidth="1"/>
    <col min="4613" max="4613" width="1" style="172" customWidth="1"/>
    <col min="4614" max="4614" width="6.5703125" style="172" customWidth="1"/>
    <col min="4615" max="4615" width="6.7109375" style="172" customWidth="1"/>
    <col min="4616" max="4843" width="9" style="172"/>
    <col min="4844" max="4844" width="4.28515625" style="172" customWidth="1"/>
    <col min="4845" max="4845" width="26.42578125" style="172" customWidth="1"/>
    <col min="4846" max="4846" width="20.5703125" style="172" customWidth="1"/>
    <col min="4847" max="4847" width="5" style="172" customWidth="1"/>
    <col min="4848" max="4848" width="7.7109375" style="172" bestFit="1" customWidth="1"/>
    <col min="4849" max="4849" width="5.140625" style="172" customWidth="1"/>
    <col min="4850" max="4850" width="7.140625" style="172" customWidth="1"/>
    <col min="4851" max="4851" width="5.140625" style="172" customWidth="1"/>
    <col min="4852" max="4852" width="6.42578125" style="172" customWidth="1"/>
    <col min="4853" max="4854" width="5" style="172" customWidth="1"/>
    <col min="4855" max="4855" width="5.5703125" style="172" customWidth="1"/>
    <col min="4856" max="4856" width="6.7109375" style="172" customWidth="1"/>
    <col min="4857" max="4857" width="8.42578125" style="172" customWidth="1"/>
    <col min="4858" max="4858" width="5.42578125" style="172" customWidth="1"/>
    <col min="4859" max="4859" width="6.28515625" style="172" customWidth="1"/>
    <col min="4860" max="4860" width="5.28515625" style="172" customWidth="1"/>
    <col min="4861" max="4861" width="6.28515625" style="172" customWidth="1"/>
    <col min="4862" max="4862" width="5.85546875" style="172" customWidth="1"/>
    <col min="4863" max="4863" width="7.28515625" style="172" customWidth="1"/>
    <col min="4864" max="4864" width="5.85546875" style="172" customWidth="1"/>
    <col min="4865" max="4865" width="7.28515625" style="172" customWidth="1"/>
    <col min="4866" max="4866" width="5.7109375" style="172" customWidth="1"/>
    <col min="4867" max="4867" width="7.28515625" style="172" customWidth="1"/>
    <col min="4868" max="4868" width="6.5703125" style="172" customWidth="1"/>
    <col min="4869" max="4869" width="1" style="172" customWidth="1"/>
    <col min="4870" max="4870" width="6.5703125" style="172" customWidth="1"/>
    <col min="4871" max="4871" width="6.7109375" style="172" customWidth="1"/>
    <col min="4872" max="5099" width="9" style="172"/>
    <col min="5100" max="5100" width="4.28515625" style="172" customWidth="1"/>
    <col min="5101" max="5101" width="26.42578125" style="172" customWidth="1"/>
    <col min="5102" max="5102" width="20.5703125" style="172" customWidth="1"/>
    <col min="5103" max="5103" width="5" style="172" customWidth="1"/>
    <col min="5104" max="5104" width="7.7109375" style="172" bestFit="1" customWidth="1"/>
    <col min="5105" max="5105" width="5.140625" style="172" customWidth="1"/>
    <col min="5106" max="5106" width="7.140625" style="172" customWidth="1"/>
    <col min="5107" max="5107" width="5.140625" style="172" customWidth="1"/>
    <col min="5108" max="5108" width="6.42578125" style="172" customWidth="1"/>
    <col min="5109" max="5110" width="5" style="172" customWidth="1"/>
    <col min="5111" max="5111" width="5.5703125" style="172" customWidth="1"/>
    <col min="5112" max="5112" width="6.7109375" style="172" customWidth="1"/>
    <col min="5113" max="5113" width="8.42578125" style="172" customWidth="1"/>
    <col min="5114" max="5114" width="5.42578125" style="172" customWidth="1"/>
    <col min="5115" max="5115" width="6.28515625" style="172" customWidth="1"/>
    <col min="5116" max="5116" width="5.28515625" style="172" customWidth="1"/>
    <col min="5117" max="5117" width="6.28515625" style="172" customWidth="1"/>
    <col min="5118" max="5118" width="5.85546875" style="172" customWidth="1"/>
    <col min="5119" max="5119" width="7.28515625" style="172" customWidth="1"/>
    <col min="5120" max="5120" width="5.85546875" style="172" customWidth="1"/>
    <col min="5121" max="5121" width="7.28515625" style="172" customWidth="1"/>
    <col min="5122" max="5122" width="5.7109375" style="172" customWidth="1"/>
    <col min="5123" max="5123" width="7.28515625" style="172" customWidth="1"/>
    <col min="5124" max="5124" width="6.5703125" style="172" customWidth="1"/>
    <col min="5125" max="5125" width="1" style="172" customWidth="1"/>
    <col min="5126" max="5126" width="6.5703125" style="172" customWidth="1"/>
    <col min="5127" max="5127" width="6.7109375" style="172" customWidth="1"/>
    <col min="5128" max="5355" width="9" style="172"/>
    <col min="5356" max="5356" width="4.28515625" style="172" customWidth="1"/>
    <col min="5357" max="5357" width="26.42578125" style="172" customWidth="1"/>
    <col min="5358" max="5358" width="20.5703125" style="172" customWidth="1"/>
    <col min="5359" max="5359" width="5" style="172" customWidth="1"/>
    <col min="5360" max="5360" width="7.7109375" style="172" bestFit="1" customWidth="1"/>
    <col min="5361" max="5361" width="5.140625" style="172" customWidth="1"/>
    <col min="5362" max="5362" width="7.140625" style="172" customWidth="1"/>
    <col min="5363" max="5363" width="5.140625" style="172" customWidth="1"/>
    <col min="5364" max="5364" width="6.42578125" style="172" customWidth="1"/>
    <col min="5365" max="5366" width="5" style="172" customWidth="1"/>
    <col min="5367" max="5367" width="5.5703125" style="172" customWidth="1"/>
    <col min="5368" max="5368" width="6.7109375" style="172" customWidth="1"/>
    <col min="5369" max="5369" width="8.42578125" style="172" customWidth="1"/>
    <col min="5370" max="5370" width="5.42578125" style="172" customWidth="1"/>
    <col min="5371" max="5371" width="6.28515625" style="172" customWidth="1"/>
    <col min="5372" max="5372" width="5.28515625" style="172" customWidth="1"/>
    <col min="5373" max="5373" width="6.28515625" style="172" customWidth="1"/>
    <col min="5374" max="5374" width="5.85546875" style="172" customWidth="1"/>
    <col min="5375" max="5375" width="7.28515625" style="172" customWidth="1"/>
    <col min="5376" max="5376" width="5.85546875" style="172" customWidth="1"/>
    <col min="5377" max="5377" width="7.28515625" style="172" customWidth="1"/>
    <col min="5378" max="5378" width="5.7109375" style="172" customWidth="1"/>
    <col min="5379" max="5379" width="7.28515625" style="172" customWidth="1"/>
    <col min="5380" max="5380" width="6.5703125" style="172" customWidth="1"/>
    <col min="5381" max="5381" width="1" style="172" customWidth="1"/>
    <col min="5382" max="5382" width="6.5703125" style="172" customWidth="1"/>
    <col min="5383" max="5383" width="6.7109375" style="172" customWidth="1"/>
    <col min="5384" max="5611" width="9" style="172"/>
    <col min="5612" max="5612" width="4.28515625" style="172" customWidth="1"/>
    <col min="5613" max="5613" width="26.42578125" style="172" customWidth="1"/>
    <col min="5614" max="5614" width="20.5703125" style="172" customWidth="1"/>
    <col min="5615" max="5615" width="5" style="172" customWidth="1"/>
    <col min="5616" max="5616" width="7.7109375" style="172" bestFit="1" customWidth="1"/>
    <col min="5617" max="5617" width="5.140625" style="172" customWidth="1"/>
    <col min="5618" max="5618" width="7.140625" style="172" customWidth="1"/>
    <col min="5619" max="5619" width="5.140625" style="172" customWidth="1"/>
    <col min="5620" max="5620" width="6.42578125" style="172" customWidth="1"/>
    <col min="5621" max="5622" width="5" style="172" customWidth="1"/>
    <col min="5623" max="5623" width="5.5703125" style="172" customWidth="1"/>
    <col min="5624" max="5624" width="6.7109375" style="172" customWidth="1"/>
    <col min="5625" max="5625" width="8.42578125" style="172" customWidth="1"/>
    <col min="5626" max="5626" width="5.42578125" style="172" customWidth="1"/>
    <col min="5627" max="5627" width="6.28515625" style="172" customWidth="1"/>
    <col min="5628" max="5628" width="5.28515625" style="172" customWidth="1"/>
    <col min="5629" max="5629" width="6.28515625" style="172" customWidth="1"/>
    <col min="5630" max="5630" width="5.85546875" style="172" customWidth="1"/>
    <col min="5631" max="5631" width="7.28515625" style="172" customWidth="1"/>
    <col min="5632" max="5632" width="5.85546875" style="172" customWidth="1"/>
    <col min="5633" max="5633" width="7.28515625" style="172" customWidth="1"/>
    <col min="5634" max="5634" width="5.7109375" style="172" customWidth="1"/>
    <col min="5635" max="5635" width="7.28515625" style="172" customWidth="1"/>
    <col min="5636" max="5636" width="6.5703125" style="172" customWidth="1"/>
    <col min="5637" max="5637" width="1" style="172" customWidth="1"/>
    <col min="5638" max="5638" width="6.5703125" style="172" customWidth="1"/>
    <col min="5639" max="5639" width="6.7109375" style="172" customWidth="1"/>
    <col min="5640" max="5867" width="9" style="172"/>
    <col min="5868" max="5868" width="4.28515625" style="172" customWidth="1"/>
    <col min="5869" max="5869" width="26.42578125" style="172" customWidth="1"/>
    <col min="5870" max="5870" width="20.5703125" style="172" customWidth="1"/>
    <col min="5871" max="5871" width="5" style="172" customWidth="1"/>
    <col min="5872" max="5872" width="7.7109375" style="172" bestFit="1" customWidth="1"/>
    <col min="5873" max="5873" width="5.140625" style="172" customWidth="1"/>
    <col min="5874" max="5874" width="7.140625" style="172" customWidth="1"/>
    <col min="5875" max="5875" width="5.140625" style="172" customWidth="1"/>
    <col min="5876" max="5876" width="6.42578125" style="172" customWidth="1"/>
    <col min="5877" max="5878" width="5" style="172" customWidth="1"/>
    <col min="5879" max="5879" width="5.5703125" style="172" customWidth="1"/>
    <col min="5880" max="5880" width="6.7109375" style="172" customWidth="1"/>
    <col min="5881" max="5881" width="8.42578125" style="172" customWidth="1"/>
    <col min="5882" max="5882" width="5.42578125" style="172" customWidth="1"/>
    <col min="5883" max="5883" width="6.28515625" style="172" customWidth="1"/>
    <col min="5884" max="5884" width="5.28515625" style="172" customWidth="1"/>
    <col min="5885" max="5885" width="6.28515625" style="172" customWidth="1"/>
    <col min="5886" max="5886" width="5.85546875" style="172" customWidth="1"/>
    <col min="5887" max="5887" width="7.28515625" style="172" customWidth="1"/>
    <col min="5888" max="5888" width="5.85546875" style="172" customWidth="1"/>
    <col min="5889" max="5889" width="7.28515625" style="172" customWidth="1"/>
    <col min="5890" max="5890" width="5.7109375" style="172" customWidth="1"/>
    <col min="5891" max="5891" width="7.28515625" style="172" customWidth="1"/>
    <col min="5892" max="5892" width="6.5703125" style="172" customWidth="1"/>
    <col min="5893" max="5893" width="1" style="172" customWidth="1"/>
    <col min="5894" max="5894" width="6.5703125" style="172" customWidth="1"/>
    <col min="5895" max="5895" width="6.7109375" style="172" customWidth="1"/>
    <col min="5896" max="6123" width="9" style="172"/>
    <col min="6124" max="6124" width="4.28515625" style="172" customWidth="1"/>
    <col min="6125" max="6125" width="26.42578125" style="172" customWidth="1"/>
    <col min="6126" max="6126" width="20.5703125" style="172" customWidth="1"/>
    <col min="6127" max="6127" width="5" style="172" customWidth="1"/>
    <col min="6128" max="6128" width="7.7109375" style="172" bestFit="1" customWidth="1"/>
    <col min="6129" max="6129" width="5.140625" style="172" customWidth="1"/>
    <col min="6130" max="6130" width="7.140625" style="172" customWidth="1"/>
    <col min="6131" max="6131" width="5.140625" style="172" customWidth="1"/>
    <col min="6132" max="6132" width="6.42578125" style="172" customWidth="1"/>
    <col min="6133" max="6134" width="5" style="172" customWidth="1"/>
    <col min="6135" max="6135" width="5.5703125" style="172" customWidth="1"/>
    <col min="6136" max="6136" width="6.7109375" style="172" customWidth="1"/>
    <col min="6137" max="6137" width="8.42578125" style="172" customWidth="1"/>
    <col min="6138" max="6138" width="5.42578125" style="172" customWidth="1"/>
    <col min="6139" max="6139" width="6.28515625" style="172" customWidth="1"/>
    <col min="6140" max="6140" width="5.28515625" style="172" customWidth="1"/>
    <col min="6141" max="6141" width="6.28515625" style="172" customWidth="1"/>
    <col min="6142" max="6142" width="5.85546875" style="172" customWidth="1"/>
    <col min="6143" max="6143" width="7.28515625" style="172" customWidth="1"/>
    <col min="6144" max="6144" width="5.85546875" style="172" customWidth="1"/>
    <col min="6145" max="6145" width="7.28515625" style="172" customWidth="1"/>
    <col min="6146" max="6146" width="5.7109375" style="172" customWidth="1"/>
    <col min="6147" max="6147" width="7.28515625" style="172" customWidth="1"/>
    <col min="6148" max="6148" width="6.5703125" style="172" customWidth="1"/>
    <col min="6149" max="6149" width="1" style="172" customWidth="1"/>
    <col min="6150" max="6150" width="6.5703125" style="172" customWidth="1"/>
    <col min="6151" max="6151" width="6.7109375" style="172" customWidth="1"/>
    <col min="6152" max="6379" width="9" style="172"/>
    <col min="6380" max="6380" width="4.28515625" style="172" customWidth="1"/>
    <col min="6381" max="6381" width="26.42578125" style="172" customWidth="1"/>
    <col min="6382" max="6382" width="20.5703125" style="172" customWidth="1"/>
    <col min="6383" max="6383" width="5" style="172" customWidth="1"/>
    <col min="6384" max="6384" width="7.7109375" style="172" bestFit="1" customWidth="1"/>
    <col min="6385" max="6385" width="5.140625" style="172" customWidth="1"/>
    <col min="6386" max="6386" width="7.140625" style="172" customWidth="1"/>
    <col min="6387" max="6387" width="5.140625" style="172" customWidth="1"/>
    <col min="6388" max="6388" width="6.42578125" style="172" customWidth="1"/>
    <col min="6389" max="6390" width="5" style="172" customWidth="1"/>
    <col min="6391" max="6391" width="5.5703125" style="172" customWidth="1"/>
    <col min="6392" max="6392" width="6.7109375" style="172" customWidth="1"/>
    <col min="6393" max="6393" width="8.42578125" style="172" customWidth="1"/>
    <col min="6394" max="6394" width="5.42578125" style="172" customWidth="1"/>
    <col min="6395" max="6395" width="6.28515625" style="172" customWidth="1"/>
    <col min="6396" max="6396" width="5.28515625" style="172" customWidth="1"/>
    <col min="6397" max="6397" width="6.28515625" style="172" customWidth="1"/>
    <col min="6398" max="6398" width="5.85546875" style="172" customWidth="1"/>
    <col min="6399" max="6399" width="7.28515625" style="172" customWidth="1"/>
    <col min="6400" max="6400" width="5.85546875" style="172" customWidth="1"/>
    <col min="6401" max="6401" width="7.28515625" style="172" customWidth="1"/>
    <col min="6402" max="6402" width="5.7109375" style="172" customWidth="1"/>
    <col min="6403" max="6403" width="7.28515625" style="172" customWidth="1"/>
    <col min="6404" max="6404" width="6.5703125" style="172" customWidth="1"/>
    <col min="6405" max="6405" width="1" style="172" customWidth="1"/>
    <col min="6406" max="6406" width="6.5703125" style="172" customWidth="1"/>
    <col min="6407" max="6407" width="6.7109375" style="172" customWidth="1"/>
    <col min="6408" max="6635" width="9" style="172"/>
    <col min="6636" max="6636" width="4.28515625" style="172" customWidth="1"/>
    <col min="6637" max="6637" width="26.42578125" style="172" customWidth="1"/>
    <col min="6638" max="6638" width="20.5703125" style="172" customWidth="1"/>
    <col min="6639" max="6639" width="5" style="172" customWidth="1"/>
    <col min="6640" max="6640" width="7.7109375" style="172" bestFit="1" customWidth="1"/>
    <col min="6641" max="6641" width="5.140625" style="172" customWidth="1"/>
    <col min="6642" max="6642" width="7.140625" style="172" customWidth="1"/>
    <col min="6643" max="6643" width="5.140625" style="172" customWidth="1"/>
    <col min="6644" max="6644" width="6.42578125" style="172" customWidth="1"/>
    <col min="6645" max="6646" width="5" style="172" customWidth="1"/>
    <col min="6647" max="6647" width="5.5703125" style="172" customWidth="1"/>
    <col min="6648" max="6648" width="6.7109375" style="172" customWidth="1"/>
    <col min="6649" max="6649" width="8.42578125" style="172" customWidth="1"/>
    <col min="6650" max="6650" width="5.42578125" style="172" customWidth="1"/>
    <col min="6651" max="6651" width="6.28515625" style="172" customWidth="1"/>
    <col min="6652" max="6652" width="5.28515625" style="172" customWidth="1"/>
    <col min="6653" max="6653" width="6.28515625" style="172" customWidth="1"/>
    <col min="6654" max="6654" width="5.85546875" style="172" customWidth="1"/>
    <col min="6655" max="6655" width="7.28515625" style="172" customWidth="1"/>
    <col min="6656" max="6656" width="5.85546875" style="172" customWidth="1"/>
    <col min="6657" max="6657" width="7.28515625" style="172" customWidth="1"/>
    <col min="6658" max="6658" width="5.7109375" style="172" customWidth="1"/>
    <col min="6659" max="6659" width="7.28515625" style="172" customWidth="1"/>
    <col min="6660" max="6660" width="6.5703125" style="172" customWidth="1"/>
    <col min="6661" max="6661" width="1" style="172" customWidth="1"/>
    <col min="6662" max="6662" width="6.5703125" style="172" customWidth="1"/>
    <col min="6663" max="6663" width="6.7109375" style="172" customWidth="1"/>
    <col min="6664" max="6891" width="9" style="172"/>
    <col min="6892" max="6892" width="4.28515625" style="172" customWidth="1"/>
    <col min="6893" max="6893" width="26.42578125" style="172" customWidth="1"/>
    <col min="6894" max="6894" width="20.5703125" style="172" customWidth="1"/>
    <col min="6895" max="6895" width="5" style="172" customWidth="1"/>
    <col min="6896" max="6896" width="7.7109375" style="172" bestFit="1" customWidth="1"/>
    <col min="6897" max="6897" width="5.140625" style="172" customWidth="1"/>
    <col min="6898" max="6898" width="7.140625" style="172" customWidth="1"/>
    <col min="6899" max="6899" width="5.140625" style="172" customWidth="1"/>
    <col min="6900" max="6900" width="6.42578125" style="172" customWidth="1"/>
    <col min="6901" max="6902" width="5" style="172" customWidth="1"/>
    <col min="6903" max="6903" width="5.5703125" style="172" customWidth="1"/>
    <col min="6904" max="6904" width="6.7109375" style="172" customWidth="1"/>
    <col min="6905" max="6905" width="8.42578125" style="172" customWidth="1"/>
    <col min="6906" max="6906" width="5.42578125" style="172" customWidth="1"/>
    <col min="6907" max="6907" width="6.28515625" style="172" customWidth="1"/>
    <col min="6908" max="6908" width="5.28515625" style="172" customWidth="1"/>
    <col min="6909" max="6909" width="6.28515625" style="172" customWidth="1"/>
    <col min="6910" max="6910" width="5.85546875" style="172" customWidth="1"/>
    <col min="6911" max="6911" width="7.28515625" style="172" customWidth="1"/>
    <col min="6912" max="6912" width="5.85546875" style="172" customWidth="1"/>
    <col min="6913" max="6913" width="7.28515625" style="172" customWidth="1"/>
    <col min="6914" max="6914" width="5.7109375" style="172" customWidth="1"/>
    <col min="6915" max="6915" width="7.28515625" style="172" customWidth="1"/>
    <col min="6916" max="6916" width="6.5703125" style="172" customWidth="1"/>
    <col min="6917" max="6917" width="1" style="172" customWidth="1"/>
    <col min="6918" max="6918" width="6.5703125" style="172" customWidth="1"/>
    <col min="6919" max="6919" width="6.7109375" style="172" customWidth="1"/>
    <col min="6920" max="7147" width="9" style="172"/>
    <col min="7148" max="7148" width="4.28515625" style="172" customWidth="1"/>
    <col min="7149" max="7149" width="26.42578125" style="172" customWidth="1"/>
    <col min="7150" max="7150" width="20.5703125" style="172" customWidth="1"/>
    <col min="7151" max="7151" width="5" style="172" customWidth="1"/>
    <col min="7152" max="7152" width="7.7109375" style="172" bestFit="1" customWidth="1"/>
    <col min="7153" max="7153" width="5.140625" style="172" customWidth="1"/>
    <col min="7154" max="7154" width="7.140625" style="172" customWidth="1"/>
    <col min="7155" max="7155" width="5.140625" style="172" customWidth="1"/>
    <col min="7156" max="7156" width="6.42578125" style="172" customWidth="1"/>
    <col min="7157" max="7158" width="5" style="172" customWidth="1"/>
    <col min="7159" max="7159" width="5.5703125" style="172" customWidth="1"/>
    <col min="7160" max="7160" width="6.7109375" style="172" customWidth="1"/>
    <col min="7161" max="7161" width="8.42578125" style="172" customWidth="1"/>
    <col min="7162" max="7162" width="5.42578125" style="172" customWidth="1"/>
    <col min="7163" max="7163" width="6.28515625" style="172" customWidth="1"/>
    <col min="7164" max="7164" width="5.28515625" style="172" customWidth="1"/>
    <col min="7165" max="7165" width="6.28515625" style="172" customWidth="1"/>
    <col min="7166" max="7166" width="5.85546875" style="172" customWidth="1"/>
    <col min="7167" max="7167" width="7.28515625" style="172" customWidth="1"/>
    <col min="7168" max="7168" width="5.85546875" style="172" customWidth="1"/>
    <col min="7169" max="7169" width="7.28515625" style="172" customWidth="1"/>
    <col min="7170" max="7170" width="5.7109375" style="172" customWidth="1"/>
    <col min="7171" max="7171" width="7.28515625" style="172" customWidth="1"/>
    <col min="7172" max="7172" width="6.5703125" style="172" customWidth="1"/>
    <col min="7173" max="7173" width="1" style="172" customWidth="1"/>
    <col min="7174" max="7174" width="6.5703125" style="172" customWidth="1"/>
    <col min="7175" max="7175" width="6.7109375" style="172" customWidth="1"/>
    <col min="7176" max="7403" width="9" style="172"/>
    <col min="7404" max="7404" width="4.28515625" style="172" customWidth="1"/>
    <col min="7405" max="7405" width="26.42578125" style="172" customWidth="1"/>
    <col min="7406" max="7406" width="20.5703125" style="172" customWidth="1"/>
    <col min="7407" max="7407" width="5" style="172" customWidth="1"/>
    <col min="7408" max="7408" width="7.7109375" style="172" bestFit="1" customWidth="1"/>
    <col min="7409" max="7409" width="5.140625" style="172" customWidth="1"/>
    <col min="7410" max="7410" width="7.140625" style="172" customWidth="1"/>
    <col min="7411" max="7411" width="5.140625" style="172" customWidth="1"/>
    <col min="7412" max="7412" width="6.42578125" style="172" customWidth="1"/>
    <col min="7413" max="7414" width="5" style="172" customWidth="1"/>
    <col min="7415" max="7415" width="5.5703125" style="172" customWidth="1"/>
    <col min="7416" max="7416" width="6.7109375" style="172" customWidth="1"/>
    <col min="7417" max="7417" width="8.42578125" style="172" customWidth="1"/>
    <col min="7418" max="7418" width="5.42578125" style="172" customWidth="1"/>
    <col min="7419" max="7419" width="6.28515625" style="172" customWidth="1"/>
    <col min="7420" max="7420" width="5.28515625" style="172" customWidth="1"/>
    <col min="7421" max="7421" width="6.28515625" style="172" customWidth="1"/>
    <col min="7422" max="7422" width="5.85546875" style="172" customWidth="1"/>
    <col min="7423" max="7423" width="7.28515625" style="172" customWidth="1"/>
    <col min="7424" max="7424" width="5.85546875" style="172" customWidth="1"/>
    <col min="7425" max="7425" width="7.28515625" style="172" customWidth="1"/>
    <col min="7426" max="7426" width="5.7109375" style="172" customWidth="1"/>
    <col min="7427" max="7427" width="7.28515625" style="172" customWidth="1"/>
    <col min="7428" max="7428" width="6.5703125" style="172" customWidth="1"/>
    <col min="7429" max="7429" width="1" style="172" customWidth="1"/>
    <col min="7430" max="7430" width="6.5703125" style="172" customWidth="1"/>
    <col min="7431" max="7431" width="6.7109375" style="172" customWidth="1"/>
    <col min="7432" max="7659" width="9" style="172"/>
    <col min="7660" max="7660" width="4.28515625" style="172" customWidth="1"/>
    <col min="7661" max="7661" width="26.42578125" style="172" customWidth="1"/>
    <col min="7662" max="7662" width="20.5703125" style="172" customWidth="1"/>
    <col min="7663" max="7663" width="5" style="172" customWidth="1"/>
    <col min="7664" max="7664" width="7.7109375" style="172" bestFit="1" customWidth="1"/>
    <col min="7665" max="7665" width="5.140625" style="172" customWidth="1"/>
    <col min="7666" max="7666" width="7.140625" style="172" customWidth="1"/>
    <col min="7667" max="7667" width="5.140625" style="172" customWidth="1"/>
    <col min="7668" max="7668" width="6.42578125" style="172" customWidth="1"/>
    <col min="7669" max="7670" width="5" style="172" customWidth="1"/>
    <col min="7671" max="7671" width="5.5703125" style="172" customWidth="1"/>
    <col min="7672" max="7672" width="6.7109375" style="172" customWidth="1"/>
    <col min="7673" max="7673" width="8.42578125" style="172" customWidth="1"/>
    <col min="7674" max="7674" width="5.42578125" style="172" customWidth="1"/>
    <col min="7675" max="7675" width="6.28515625" style="172" customWidth="1"/>
    <col min="7676" max="7676" width="5.28515625" style="172" customWidth="1"/>
    <col min="7677" max="7677" width="6.28515625" style="172" customWidth="1"/>
    <col min="7678" max="7678" width="5.85546875" style="172" customWidth="1"/>
    <col min="7679" max="7679" width="7.28515625" style="172" customWidth="1"/>
    <col min="7680" max="7680" width="5.85546875" style="172" customWidth="1"/>
    <col min="7681" max="7681" width="7.28515625" style="172" customWidth="1"/>
    <col min="7682" max="7682" width="5.7109375" style="172" customWidth="1"/>
    <col min="7683" max="7683" width="7.28515625" style="172" customWidth="1"/>
    <col min="7684" max="7684" width="6.5703125" style="172" customWidth="1"/>
    <col min="7685" max="7685" width="1" style="172" customWidth="1"/>
    <col min="7686" max="7686" width="6.5703125" style="172" customWidth="1"/>
    <col min="7687" max="7687" width="6.7109375" style="172" customWidth="1"/>
    <col min="7688" max="7915" width="9" style="172"/>
    <col min="7916" max="7916" width="4.28515625" style="172" customWidth="1"/>
    <col min="7917" max="7917" width="26.42578125" style="172" customWidth="1"/>
    <col min="7918" max="7918" width="20.5703125" style="172" customWidth="1"/>
    <col min="7919" max="7919" width="5" style="172" customWidth="1"/>
    <col min="7920" max="7920" width="7.7109375" style="172" bestFit="1" customWidth="1"/>
    <col min="7921" max="7921" width="5.140625" style="172" customWidth="1"/>
    <col min="7922" max="7922" width="7.140625" style="172" customWidth="1"/>
    <col min="7923" max="7923" width="5.140625" style="172" customWidth="1"/>
    <col min="7924" max="7924" width="6.42578125" style="172" customWidth="1"/>
    <col min="7925" max="7926" width="5" style="172" customWidth="1"/>
    <col min="7927" max="7927" width="5.5703125" style="172" customWidth="1"/>
    <col min="7928" max="7928" width="6.7109375" style="172" customWidth="1"/>
    <col min="7929" max="7929" width="8.42578125" style="172" customWidth="1"/>
    <col min="7930" max="7930" width="5.42578125" style="172" customWidth="1"/>
    <col min="7931" max="7931" width="6.28515625" style="172" customWidth="1"/>
    <col min="7932" max="7932" width="5.28515625" style="172" customWidth="1"/>
    <col min="7933" max="7933" width="6.28515625" style="172" customWidth="1"/>
    <col min="7934" max="7934" width="5.85546875" style="172" customWidth="1"/>
    <col min="7935" max="7935" width="7.28515625" style="172" customWidth="1"/>
    <col min="7936" max="7936" width="5.85546875" style="172" customWidth="1"/>
    <col min="7937" max="7937" width="7.28515625" style="172" customWidth="1"/>
    <col min="7938" max="7938" width="5.7109375" style="172" customWidth="1"/>
    <col min="7939" max="7939" width="7.28515625" style="172" customWidth="1"/>
    <col min="7940" max="7940" width="6.5703125" style="172" customWidth="1"/>
    <col min="7941" max="7941" width="1" style="172" customWidth="1"/>
    <col min="7942" max="7942" width="6.5703125" style="172" customWidth="1"/>
    <col min="7943" max="7943" width="6.7109375" style="172" customWidth="1"/>
    <col min="7944" max="8171" width="9" style="172"/>
    <col min="8172" max="8172" width="4.28515625" style="172" customWidth="1"/>
    <col min="8173" max="8173" width="26.42578125" style="172" customWidth="1"/>
    <col min="8174" max="8174" width="20.5703125" style="172" customWidth="1"/>
    <col min="8175" max="8175" width="5" style="172" customWidth="1"/>
    <col min="8176" max="8176" width="7.7109375" style="172" bestFit="1" customWidth="1"/>
    <col min="8177" max="8177" width="5.140625" style="172" customWidth="1"/>
    <col min="8178" max="8178" width="7.140625" style="172" customWidth="1"/>
    <col min="8179" max="8179" width="5.140625" style="172" customWidth="1"/>
    <col min="8180" max="8180" width="6.42578125" style="172" customWidth="1"/>
    <col min="8181" max="8182" width="5" style="172" customWidth="1"/>
    <col min="8183" max="8183" width="5.5703125" style="172" customWidth="1"/>
    <col min="8184" max="8184" width="6.7109375" style="172" customWidth="1"/>
    <col min="8185" max="8185" width="8.42578125" style="172" customWidth="1"/>
    <col min="8186" max="8186" width="5.42578125" style="172" customWidth="1"/>
    <col min="8187" max="8187" width="6.28515625" style="172" customWidth="1"/>
    <col min="8188" max="8188" width="5.28515625" style="172" customWidth="1"/>
    <col min="8189" max="8189" width="6.28515625" style="172" customWidth="1"/>
    <col min="8190" max="8190" width="5.85546875" style="172" customWidth="1"/>
    <col min="8191" max="8191" width="7.28515625" style="172" customWidth="1"/>
    <col min="8192" max="8192" width="5.85546875" style="172" customWidth="1"/>
    <col min="8193" max="8193" width="7.28515625" style="172" customWidth="1"/>
    <col min="8194" max="8194" width="5.7109375" style="172" customWidth="1"/>
    <col min="8195" max="8195" width="7.28515625" style="172" customWidth="1"/>
    <col min="8196" max="8196" width="6.5703125" style="172" customWidth="1"/>
    <col min="8197" max="8197" width="1" style="172" customWidth="1"/>
    <col min="8198" max="8198" width="6.5703125" style="172" customWidth="1"/>
    <col min="8199" max="8199" width="6.7109375" style="172" customWidth="1"/>
    <col min="8200" max="8427" width="9" style="172"/>
    <col min="8428" max="8428" width="4.28515625" style="172" customWidth="1"/>
    <col min="8429" max="8429" width="26.42578125" style="172" customWidth="1"/>
    <col min="8430" max="8430" width="20.5703125" style="172" customWidth="1"/>
    <col min="8431" max="8431" width="5" style="172" customWidth="1"/>
    <col min="8432" max="8432" width="7.7109375" style="172" bestFit="1" customWidth="1"/>
    <col min="8433" max="8433" width="5.140625" style="172" customWidth="1"/>
    <col min="8434" max="8434" width="7.140625" style="172" customWidth="1"/>
    <col min="8435" max="8435" width="5.140625" style="172" customWidth="1"/>
    <col min="8436" max="8436" width="6.42578125" style="172" customWidth="1"/>
    <col min="8437" max="8438" width="5" style="172" customWidth="1"/>
    <col min="8439" max="8439" width="5.5703125" style="172" customWidth="1"/>
    <col min="8440" max="8440" width="6.7109375" style="172" customWidth="1"/>
    <col min="8441" max="8441" width="8.42578125" style="172" customWidth="1"/>
    <col min="8442" max="8442" width="5.42578125" style="172" customWidth="1"/>
    <col min="8443" max="8443" width="6.28515625" style="172" customWidth="1"/>
    <col min="8444" max="8444" width="5.28515625" style="172" customWidth="1"/>
    <col min="8445" max="8445" width="6.28515625" style="172" customWidth="1"/>
    <col min="8446" max="8446" width="5.85546875" style="172" customWidth="1"/>
    <col min="8447" max="8447" width="7.28515625" style="172" customWidth="1"/>
    <col min="8448" max="8448" width="5.85546875" style="172" customWidth="1"/>
    <col min="8449" max="8449" width="7.28515625" style="172" customWidth="1"/>
    <col min="8450" max="8450" width="5.7109375" style="172" customWidth="1"/>
    <col min="8451" max="8451" width="7.28515625" style="172" customWidth="1"/>
    <col min="8452" max="8452" width="6.5703125" style="172" customWidth="1"/>
    <col min="8453" max="8453" width="1" style="172" customWidth="1"/>
    <col min="8454" max="8454" width="6.5703125" style="172" customWidth="1"/>
    <col min="8455" max="8455" width="6.7109375" style="172" customWidth="1"/>
    <col min="8456" max="8683" width="9" style="172"/>
    <col min="8684" max="8684" width="4.28515625" style="172" customWidth="1"/>
    <col min="8685" max="8685" width="26.42578125" style="172" customWidth="1"/>
    <col min="8686" max="8686" width="20.5703125" style="172" customWidth="1"/>
    <col min="8687" max="8687" width="5" style="172" customWidth="1"/>
    <col min="8688" max="8688" width="7.7109375" style="172" bestFit="1" customWidth="1"/>
    <col min="8689" max="8689" width="5.140625" style="172" customWidth="1"/>
    <col min="8690" max="8690" width="7.140625" style="172" customWidth="1"/>
    <col min="8691" max="8691" width="5.140625" style="172" customWidth="1"/>
    <col min="8692" max="8692" width="6.42578125" style="172" customWidth="1"/>
    <col min="8693" max="8694" width="5" style="172" customWidth="1"/>
    <col min="8695" max="8695" width="5.5703125" style="172" customWidth="1"/>
    <col min="8696" max="8696" width="6.7109375" style="172" customWidth="1"/>
    <col min="8697" max="8697" width="8.42578125" style="172" customWidth="1"/>
    <col min="8698" max="8698" width="5.42578125" style="172" customWidth="1"/>
    <col min="8699" max="8699" width="6.28515625" style="172" customWidth="1"/>
    <col min="8700" max="8700" width="5.28515625" style="172" customWidth="1"/>
    <col min="8701" max="8701" width="6.28515625" style="172" customWidth="1"/>
    <col min="8702" max="8702" width="5.85546875" style="172" customWidth="1"/>
    <col min="8703" max="8703" width="7.28515625" style="172" customWidth="1"/>
    <col min="8704" max="8704" width="5.85546875" style="172" customWidth="1"/>
    <col min="8705" max="8705" width="7.28515625" style="172" customWidth="1"/>
    <col min="8706" max="8706" width="5.7109375" style="172" customWidth="1"/>
    <col min="8707" max="8707" width="7.28515625" style="172" customWidth="1"/>
    <col min="8708" max="8708" width="6.5703125" style="172" customWidth="1"/>
    <col min="8709" max="8709" width="1" style="172" customWidth="1"/>
    <col min="8710" max="8710" width="6.5703125" style="172" customWidth="1"/>
    <col min="8711" max="8711" width="6.7109375" style="172" customWidth="1"/>
    <col min="8712" max="8939" width="9" style="172"/>
    <col min="8940" max="8940" width="4.28515625" style="172" customWidth="1"/>
    <col min="8941" max="8941" width="26.42578125" style="172" customWidth="1"/>
    <col min="8942" max="8942" width="20.5703125" style="172" customWidth="1"/>
    <col min="8943" max="8943" width="5" style="172" customWidth="1"/>
    <col min="8944" max="8944" width="7.7109375" style="172" bestFit="1" customWidth="1"/>
    <col min="8945" max="8945" width="5.140625" style="172" customWidth="1"/>
    <col min="8946" max="8946" width="7.140625" style="172" customWidth="1"/>
    <col min="8947" max="8947" width="5.140625" style="172" customWidth="1"/>
    <col min="8948" max="8948" width="6.42578125" style="172" customWidth="1"/>
    <col min="8949" max="8950" width="5" style="172" customWidth="1"/>
    <col min="8951" max="8951" width="5.5703125" style="172" customWidth="1"/>
    <col min="8952" max="8952" width="6.7109375" style="172" customWidth="1"/>
    <col min="8953" max="8953" width="8.42578125" style="172" customWidth="1"/>
    <col min="8954" max="8954" width="5.42578125" style="172" customWidth="1"/>
    <col min="8955" max="8955" width="6.28515625" style="172" customWidth="1"/>
    <col min="8956" max="8956" width="5.28515625" style="172" customWidth="1"/>
    <col min="8957" max="8957" width="6.28515625" style="172" customWidth="1"/>
    <col min="8958" max="8958" width="5.85546875" style="172" customWidth="1"/>
    <col min="8959" max="8959" width="7.28515625" style="172" customWidth="1"/>
    <col min="8960" max="8960" width="5.85546875" style="172" customWidth="1"/>
    <col min="8961" max="8961" width="7.28515625" style="172" customWidth="1"/>
    <col min="8962" max="8962" width="5.7109375" style="172" customWidth="1"/>
    <col min="8963" max="8963" width="7.28515625" style="172" customWidth="1"/>
    <col min="8964" max="8964" width="6.5703125" style="172" customWidth="1"/>
    <col min="8965" max="8965" width="1" style="172" customWidth="1"/>
    <col min="8966" max="8966" width="6.5703125" style="172" customWidth="1"/>
    <col min="8967" max="8967" width="6.7109375" style="172" customWidth="1"/>
    <col min="8968" max="9195" width="9" style="172"/>
    <col min="9196" max="9196" width="4.28515625" style="172" customWidth="1"/>
    <col min="9197" max="9197" width="26.42578125" style="172" customWidth="1"/>
    <col min="9198" max="9198" width="20.5703125" style="172" customWidth="1"/>
    <col min="9199" max="9199" width="5" style="172" customWidth="1"/>
    <col min="9200" max="9200" width="7.7109375" style="172" bestFit="1" customWidth="1"/>
    <col min="9201" max="9201" width="5.140625" style="172" customWidth="1"/>
    <col min="9202" max="9202" width="7.140625" style="172" customWidth="1"/>
    <col min="9203" max="9203" width="5.140625" style="172" customWidth="1"/>
    <col min="9204" max="9204" width="6.42578125" style="172" customWidth="1"/>
    <col min="9205" max="9206" width="5" style="172" customWidth="1"/>
    <col min="9207" max="9207" width="5.5703125" style="172" customWidth="1"/>
    <col min="9208" max="9208" width="6.7109375" style="172" customWidth="1"/>
    <col min="9209" max="9209" width="8.42578125" style="172" customWidth="1"/>
    <col min="9210" max="9210" width="5.42578125" style="172" customWidth="1"/>
    <col min="9211" max="9211" width="6.28515625" style="172" customWidth="1"/>
    <col min="9212" max="9212" width="5.28515625" style="172" customWidth="1"/>
    <col min="9213" max="9213" width="6.28515625" style="172" customWidth="1"/>
    <col min="9214" max="9214" width="5.85546875" style="172" customWidth="1"/>
    <col min="9215" max="9215" width="7.28515625" style="172" customWidth="1"/>
    <col min="9216" max="9216" width="5.85546875" style="172" customWidth="1"/>
    <col min="9217" max="9217" width="7.28515625" style="172" customWidth="1"/>
    <col min="9218" max="9218" width="5.7109375" style="172" customWidth="1"/>
    <col min="9219" max="9219" width="7.28515625" style="172" customWidth="1"/>
    <col min="9220" max="9220" width="6.5703125" style="172" customWidth="1"/>
    <col min="9221" max="9221" width="1" style="172" customWidth="1"/>
    <col min="9222" max="9222" width="6.5703125" style="172" customWidth="1"/>
    <col min="9223" max="9223" width="6.7109375" style="172" customWidth="1"/>
    <col min="9224" max="9451" width="9" style="172"/>
    <col min="9452" max="9452" width="4.28515625" style="172" customWidth="1"/>
    <col min="9453" max="9453" width="26.42578125" style="172" customWidth="1"/>
    <col min="9454" max="9454" width="20.5703125" style="172" customWidth="1"/>
    <col min="9455" max="9455" width="5" style="172" customWidth="1"/>
    <col min="9456" max="9456" width="7.7109375" style="172" bestFit="1" customWidth="1"/>
    <col min="9457" max="9457" width="5.140625" style="172" customWidth="1"/>
    <col min="9458" max="9458" width="7.140625" style="172" customWidth="1"/>
    <col min="9459" max="9459" width="5.140625" style="172" customWidth="1"/>
    <col min="9460" max="9460" width="6.42578125" style="172" customWidth="1"/>
    <col min="9461" max="9462" width="5" style="172" customWidth="1"/>
    <col min="9463" max="9463" width="5.5703125" style="172" customWidth="1"/>
    <col min="9464" max="9464" width="6.7109375" style="172" customWidth="1"/>
    <col min="9465" max="9465" width="8.42578125" style="172" customWidth="1"/>
    <col min="9466" max="9466" width="5.42578125" style="172" customWidth="1"/>
    <col min="9467" max="9467" width="6.28515625" style="172" customWidth="1"/>
    <col min="9468" max="9468" width="5.28515625" style="172" customWidth="1"/>
    <col min="9469" max="9469" width="6.28515625" style="172" customWidth="1"/>
    <col min="9470" max="9470" width="5.85546875" style="172" customWidth="1"/>
    <col min="9471" max="9471" width="7.28515625" style="172" customWidth="1"/>
    <col min="9472" max="9472" width="5.85546875" style="172" customWidth="1"/>
    <col min="9473" max="9473" width="7.28515625" style="172" customWidth="1"/>
    <col min="9474" max="9474" width="5.7109375" style="172" customWidth="1"/>
    <col min="9475" max="9475" width="7.28515625" style="172" customWidth="1"/>
    <col min="9476" max="9476" width="6.5703125" style="172" customWidth="1"/>
    <col min="9477" max="9477" width="1" style="172" customWidth="1"/>
    <col min="9478" max="9478" width="6.5703125" style="172" customWidth="1"/>
    <col min="9479" max="9479" width="6.7109375" style="172" customWidth="1"/>
    <col min="9480" max="9707" width="9" style="172"/>
    <col min="9708" max="9708" width="4.28515625" style="172" customWidth="1"/>
    <col min="9709" max="9709" width="26.42578125" style="172" customWidth="1"/>
    <col min="9710" max="9710" width="20.5703125" style="172" customWidth="1"/>
    <col min="9711" max="9711" width="5" style="172" customWidth="1"/>
    <col min="9712" max="9712" width="7.7109375" style="172" bestFit="1" customWidth="1"/>
    <col min="9713" max="9713" width="5.140625" style="172" customWidth="1"/>
    <col min="9714" max="9714" width="7.140625" style="172" customWidth="1"/>
    <col min="9715" max="9715" width="5.140625" style="172" customWidth="1"/>
    <col min="9716" max="9716" width="6.42578125" style="172" customWidth="1"/>
    <col min="9717" max="9718" width="5" style="172" customWidth="1"/>
    <col min="9719" max="9719" width="5.5703125" style="172" customWidth="1"/>
    <col min="9720" max="9720" width="6.7109375" style="172" customWidth="1"/>
    <col min="9721" max="9721" width="8.42578125" style="172" customWidth="1"/>
    <col min="9722" max="9722" width="5.42578125" style="172" customWidth="1"/>
    <col min="9723" max="9723" width="6.28515625" style="172" customWidth="1"/>
    <col min="9724" max="9724" width="5.28515625" style="172" customWidth="1"/>
    <col min="9725" max="9725" width="6.28515625" style="172" customWidth="1"/>
    <col min="9726" max="9726" width="5.85546875" style="172" customWidth="1"/>
    <col min="9727" max="9727" width="7.28515625" style="172" customWidth="1"/>
    <col min="9728" max="9728" width="5.85546875" style="172" customWidth="1"/>
    <col min="9729" max="9729" width="7.28515625" style="172" customWidth="1"/>
    <col min="9730" max="9730" width="5.7109375" style="172" customWidth="1"/>
    <col min="9731" max="9731" width="7.28515625" style="172" customWidth="1"/>
    <col min="9732" max="9732" width="6.5703125" style="172" customWidth="1"/>
    <col min="9733" max="9733" width="1" style="172" customWidth="1"/>
    <col min="9734" max="9734" width="6.5703125" style="172" customWidth="1"/>
    <col min="9735" max="9735" width="6.7109375" style="172" customWidth="1"/>
    <col min="9736" max="9963" width="9" style="172"/>
    <col min="9964" max="9964" width="4.28515625" style="172" customWidth="1"/>
    <col min="9965" max="9965" width="26.42578125" style="172" customWidth="1"/>
    <col min="9966" max="9966" width="20.5703125" style="172" customWidth="1"/>
    <col min="9967" max="9967" width="5" style="172" customWidth="1"/>
    <col min="9968" max="9968" width="7.7109375" style="172" bestFit="1" customWidth="1"/>
    <col min="9969" max="9969" width="5.140625" style="172" customWidth="1"/>
    <col min="9970" max="9970" width="7.140625" style="172" customWidth="1"/>
    <col min="9971" max="9971" width="5.140625" style="172" customWidth="1"/>
    <col min="9972" max="9972" width="6.42578125" style="172" customWidth="1"/>
    <col min="9973" max="9974" width="5" style="172" customWidth="1"/>
    <col min="9975" max="9975" width="5.5703125" style="172" customWidth="1"/>
    <col min="9976" max="9976" width="6.7109375" style="172" customWidth="1"/>
    <col min="9977" max="9977" width="8.42578125" style="172" customWidth="1"/>
    <col min="9978" max="9978" width="5.42578125" style="172" customWidth="1"/>
    <col min="9979" max="9979" width="6.28515625" style="172" customWidth="1"/>
    <col min="9980" max="9980" width="5.28515625" style="172" customWidth="1"/>
    <col min="9981" max="9981" width="6.28515625" style="172" customWidth="1"/>
    <col min="9982" max="9982" width="5.85546875" style="172" customWidth="1"/>
    <col min="9983" max="9983" width="7.28515625" style="172" customWidth="1"/>
    <col min="9984" max="9984" width="5.85546875" style="172" customWidth="1"/>
    <col min="9985" max="9985" width="7.28515625" style="172" customWidth="1"/>
    <col min="9986" max="9986" width="5.7109375" style="172" customWidth="1"/>
    <col min="9987" max="9987" width="7.28515625" style="172" customWidth="1"/>
    <col min="9988" max="9988" width="6.5703125" style="172" customWidth="1"/>
    <col min="9989" max="9989" width="1" style="172" customWidth="1"/>
    <col min="9990" max="9990" width="6.5703125" style="172" customWidth="1"/>
    <col min="9991" max="9991" width="6.7109375" style="172" customWidth="1"/>
    <col min="9992" max="10219" width="9" style="172"/>
    <col min="10220" max="10220" width="4.28515625" style="172" customWidth="1"/>
    <col min="10221" max="10221" width="26.42578125" style="172" customWidth="1"/>
    <col min="10222" max="10222" width="20.5703125" style="172" customWidth="1"/>
    <col min="10223" max="10223" width="5" style="172" customWidth="1"/>
    <col min="10224" max="10224" width="7.7109375" style="172" bestFit="1" customWidth="1"/>
    <col min="10225" max="10225" width="5.140625" style="172" customWidth="1"/>
    <col min="10226" max="10226" width="7.140625" style="172" customWidth="1"/>
    <col min="10227" max="10227" width="5.140625" style="172" customWidth="1"/>
    <col min="10228" max="10228" width="6.42578125" style="172" customWidth="1"/>
    <col min="10229" max="10230" width="5" style="172" customWidth="1"/>
    <col min="10231" max="10231" width="5.5703125" style="172" customWidth="1"/>
    <col min="10232" max="10232" width="6.7109375" style="172" customWidth="1"/>
    <col min="10233" max="10233" width="8.42578125" style="172" customWidth="1"/>
    <col min="10234" max="10234" width="5.42578125" style="172" customWidth="1"/>
    <col min="10235" max="10235" width="6.28515625" style="172" customWidth="1"/>
    <col min="10236" max="10236" width="5.28515625" style="172" customWidth="1"/>
    <col min="10237" max="10237" width="6.28515625" style="172" customWidth="1"/>
    <col min="10238" max="10238" width="5.85546875" style="172" customWidth="1"/>
    <col min="10239" max="10239" width="7.28515625" style="172" customWidth="1"/>
    <col min="10240" max="10240" width="5.85546875" style="172" customWidth="1"/>
    <col min="10241" max="10241" width="7.28515625" style="172" customWidth="1"/>
    <col min="10242" max="10242" width="5.7109375" style="172" customWidth="1"/>
    <col min="10243" max="10243" width="7.28515625" style="172" customWidth="1"/>
    <col min="10244" max="10244" width="6.5703125" style="172" customWidth="1"/>
    <col min="10245" max="10245" width="1" style="172" customWidth="1"/>
    <col min="10246" max="10246" width="6.5703125" style="172" customWidth="1"/>
    <col min="10247" max="10247" width="6.7109375" style="172" customWidth="1"/>
    <col min="10248" max="10475" width="9" style="172"/>
    <col min="10476" max="10476" width="4.28515625" style="172" customWidth="1"/>
    <col min="10477" max="10477" width="26.42578125" style="172" customWidth="1"/>
    <col min="10478" max="10478" width="20.5703125" style="172" customWidth="1"/>
    <col min="10479" max="10479" width="5" style="172" customWidth="1"/>
    <col min="10480" max="10480" width="7.7109375" style="172" bestFit="1" customWidth="1"/>
    <col min="10481" max="10481" width="5.140625" style="172" customWidth="1"/>
    <col min="10482" max="10482" width="7.140625" style="172" customWidth="1"/>
    <col min="10483" max="10483" width="5.140625" style="172" customWidth="1"/>
    <col min="10484" max="10484" width="6.42578125" style="172" customWidth="1"/>
    <col min="10485" max="10486" width="5" style="172" customWidth="1"/>
    <col min="10487" max="10487" width="5.5703125" style="172" customWidth="1"/>
    <col min="10488" max="10488" width="6.7109375" style="172" customWidth="1"/>
    <col min="10489" max="10489" width="8.42578125" style="172" customWidth="1"/>
    <col min="10490" max="10490" width="5.42578125" style="172" customWidth="1"/>
    <col min="10491" max="10491" width="6.28515625" style="172" customWidth="1"/>
    <col min="10492" max="10492" width="5.28515625" style="172" customWidth="1"/>
    <col min="10493" max="10493" width="6.28515625" style="172" customWidth="1"/>
    <col min="10494" max="10494" width="5.85546875" style="172" customWidth="1"/>
    <col min="10495" max="10495" width="7.28515625" style="172" customWidth="1"/>
    <col min="10496" max="10496" width="5.85546875" style="172" customWidth="1"/>
    <col min="10497" max="10497" width="7.28515625" style="172" customWidth="1"/>
    <col min="10498" max="10498" width="5.7109375" style="172" customWidth="1"/>
    <col min="10499" max="10499" width="7.28515625" style="172" customWidth="1"/>
    <col min="10500" max="10500" width="6.5703125" style="172" customWidth="1"/>
    <col min="10501" max="10501" width="1" style="172" customWidth="1"/>
    <col min="10502" max="10502" width="6.5703125" style="172" customWidth="1"/>
    <col min="10503" max="10503" width="6.7109375" style="172" customWidth="1"/>
    <col min="10504" max="10731" width="9" style="172"/>
    <col min="10732" max="10732" width="4.28515625" style="172" customWidth="1"/>
    <col min="10733" max="10733" width="26.42578125" style="172" customWidth="1"/>
    <col min="10734" max="10734" width="20.5703125" style="172" customWidth="1"/>
    <col min="10735" max="10735" width="5" style="172" customWidth="1"/>
    <col min="10736" max="10736" width="7.7109375" style="172" bestFit="1" customWidth="1"/>
    <col min="10737" max="10737" width="5.140625" style="172" customWidth="1"/>
    <col min="10738" max="10738" width="7.140625" style="172" customWidth="1"/>
    <col min="10739" max="10739" width="5.140625" style="172" customWidth="1"/>
    <col min="10740" max="10740" width="6.42578125" style="172" customWidth="1"/>
    <col min="10741" max="10742" width="5" style="172" customWidth="1"/>
    <col min="10743" max="10743" width="5.5703125" style="172" customWidth="1"/>
    <col min="10744" max="10744" width="6.7109375" style="172" customWidth="1"/>
    <col min="10745" max="10745" width="8.42578125" style="172" customWidth="1"/>
    <col min="10746" max="10746" width="5.42578125" style="172" customWidth="1"/>
    <col min="10747" max="10747" width="6.28515625" style="172" customWidth="1"/>
    <col min="10748" max="10748" width="5.28515625" style="172" customWidth="1"/>
    <col min="10749" max="10749" width="6.28515625" style="172" customWidth="1"/>
    <col min="10750" max="10750" width="5.85546875" style="172" customWidth="1"/>
    <col min="10751" max="10751" width="7.28515625" style="172" customWidth="1"/>
    <col min="10752" max="10752" width="5.85546875" style="172" customWidth="1"/>
    <col min="10753" max="10753" width="7.28515625" style="172" customWidth="1"/>
    <col min="10754" max="10754" width="5.7109375" style="172" customWidth="1"/>
    <col min="10755" max="10755" width="7.28515625" style="172" customWidth="1"/>
    <col min="10756" max="10756" width="6.5703125" style="172" customWidth="1"/>
    <col min="10757" max="10757" width="1" style="172" customWidth="1"/>
    <col min="10758" max="10758" width="6.5703125" style="172" customWidth="1"/>
    <col min="10759" max="10759" width="6.7109375" style="172" customWidth="1"/>
    <col min="10760" max="10987" width="9" style="172"/>
    <col min="10988" max="10988" width="4.28515625" style="172" customWidth="1"/>
    <col min="10989" max="10989" width="26.42578125" style="172" customWidth="1"/>
    <col min="10990" max="10990" width="20.5703125" style="172" customWidth="1"/>
    <col min="10991" max="10991" width="5" style="172" customWidth="1"/>
    <col min="10992" max="10992" width="7.7109375" style="172" bestFit="1" customWidth="1"/>
    <col min="10993" max="10993" width="5.140625" style="172" customWidth="1"/>
    <col min="10994" max="10994" width="7.140625" style="172" customWidth="1"/>
    <col min="10995" max="10995" width="5.140625" style="172" customWidth="1"/>
    <col min="10996" max="10996" width="6.42578125" style="172" customWidth="1"/>
    <col min="10997" max="10998" width="5" style="172" customWidth="1"/>
    <col min="10999" max="10999" width="5.5703125" style="172" customWidth="1"/>
    <col min="11000" max="11000" width="6.7109375" style="172" customWidth="1"/>
    <col min="11001" max="11001" width="8.42578125" style="172" customWidth="1"/>
    <col min="11002" max="11002" width="5.42578125" style="172" customWidth="1"/>
    <col min="11003" max="11003" width="6.28515625" style="172" customWidth="1"/>
    <col min="11004" max="11004" width="5.28515625" style="172" customWidth="1"/>
    <col min="11005" max="11005" width="6.28515625" style="172" customWidth="1"/>
    <col min="11006" max="11006" width="5.85546875" style="172" customWidth="1"/>
    <col min="11007" max="11007" width="7.28515625" style="172" customWidth="1"/>
    <col min="11008" max="11008" width="5.85546875" style="172" customWidth="1"/>
    <col min="11009" max="11009" width="7.28515625" style="172" customWidth="1"/>
    <col min="11010" max="11010" width="5.7109375" style="172" customWidth="1"/>
    <col min="11011" max="11011" width="7.28515625" style="172" customWidth="1"/>
    <col min="11012" max="11012" width="6.5703125" style="172" customWidth="1"/>
    <col min="11013" max="11013" width="1" style="172" customWidth="1"/>
    <col min="11014" max="11014" width="6.5703125" style="172" customWidth="1"/>
    <col min="11015" max="11015" width="6.7109375" style="172" customWidth="1"/>
    <col min="11016" max="11243" width="9" style="172"/>
    <col min="11244" max="11244" width="4.28515625" style="172" customWidth="1"/>
    <col min="11245" max="11245" width="26.42578125" style="172" customWidth="1"/>
    <col min="11246" max="11246" width="20.5703125" style="172" customWidth="1"/>
    <col min="11247" max="11247" width="5" style="172" customWidth="1"/>
    <col min="11248" max="11248" width="7.7109375" style="172" bestFit="1" customWidth="1"/>
    <col min="11249" max="11249" width="5.140625" style="172" customWidth="1"/>
    <col min="11250" max="11250" width="7.140625" style="172" customWidth="1"/>
    <col min="11251" max="11251" width="5.140625" style="172" customWidth="1"/>
    <col min="11252" max="11252" width="6.42578125" style="172" customWidth="1"/>
    <col min="11253" max="11254" width="5" style="172" customWidth="1"/>
    <col min="11255" max="11255" width="5.5703125" style="172" customWidth="1"/>
    <col min="11256" max="11256" width="6.7109375" style="172" customWidth="1"/>
    <col min="11257" max="11257" width="8.42578125" style="172" customWidth="1"/>
    <col min="11258" max="11258" width="5.42578125" style="172" customWidth="1"/>
    <col min="11259" max="11259" width="6.28515625" style="172" customWidth="1"/>
    <col min="11260" max="11260" width="5.28515625" style="172" customWidth="1"/>
    <col min="11261" max="11261" width="6.28515625" style="172" customWidth="1"/>
    <col min="11262" max="11262" width="5.85546875" style="172" customWidth="1"/>
    <col min="11263" max="11263" width="7.28515625" style="172" customWidth="1"/>
    <col min="11264" max="11264" width="5.85546875" style="172" customWidth="1"/>
    <col min="11265" max="11265" width="7.28515625" style="172" customWidth="1"/>
    <col min="11266" max="11266" width="5.7109375" style="172" customWidth="1"/>
    <col min="11267" max="11267" width="7.28515625" style="172" customWidth="1"/>
    <col min="11268" max="11268" width="6.5703125" style="172" customWidth="1"/>
    <col min="11269" max="11269" width="1" style="172" customWidth="1"/>
    <col min="11270" max="11270" width="6.5703125" style="172" customWidth="1"/>
    <col min="11271" max="11271" width="6.7109375" style="172" customWidth="1"/>
    <col min="11272" max="11499" width="9" style="172"/>
    <col min="11500" max="11500" width="4.28515625" style="172" customWidth="1"/>
    <col min="11501" max="11501" width="26.42578125" style="172" customWidth="1"/>
    <col min="11502" max="11502" width="20.5703125" style="172" customWidth="1"/>
    <col min="11503" max="11503" width="5" style="172" customWidth="1"/>
    <col min="11504" max="11504" width="7.7109375" style="172" bestFit="1" customWidth="1"/>
    <col min="11505" max="11505" width="5.140625" style="172" customWidth="1"/>
    <col min="11506" max="11506" width="7.140625" style="172" customWidth="1"/>
    <col min="11507" max="11507" width="5.140625" style="172" customWidth="1"/>
    <col min="11508" max="11508" width="6.42578125" style="172" customWidth="1"/>
    <col min="11509" max="11510" width="5" style="172" customWidth="1"/>
    <col min="11511" max="11511" width="5.5703125" style="172" customWidth="1"/>
    <col min="11512" max="11512" width="6.7109375" style="172" customWidth="1"/>
    <col min="11513" max="11513" width="8.42578125" style="172" customWidth="1"/>
    <col min="11514" max="11514" width="5.42578125" style="172" customWidth="1"/>
    <col min="11515" max="11515" width="6.28515625" style="172" customWidth="1"/>
    <col min="11516" max="11516" width="5.28515625" style="172" customWidth="1"/>
    <col min="11517" max="11517" width="6.28515625" style="172" customWidth="1"/>
    <col min="11518" max="11518" width="5.85546875" style="172" customWidth="1"/>
    <col min="11519" max="11519" width="7.28515625" style="172" customWidth="1"/>
    <col min="11520" max="11520" width="5.85546875" style="172" customWidth="1"/>
    <col min="11521" max="11521" width="7.28515625" style="172" customWidth="1"/>
    <col min="11522" max="11522" width="5.7109375" style="172" customWidth="1"/>
    <col min="11523" max="11523" width="7.28515625" style="172" customWidth="1"/>
    <col min="11524" max="11524" width="6.5703125" style="172" customWidth="1"/>
    <col min="11525" max="11525" width="1" style="172" customWidth="1"/>
    <col min="11526" max="11526" width="6.5703125" style="172" customWidth="1"/>
    <col min="11527" max="11527" width="6.7109375" style="172" customWidth="1"/>
    <col min="11528" max="11755" width="9" style="172"/>
    <col min="11756" max="11756" width="4.28515625" style="172" customWidth="1"/>
    <col min="11757" max="11757" width="26.42578125" style="172" customWidth="1"/>
    <col min="11758" max="11758" width="20.5703125" style="172" customWidth="1"/>
    <col min="11759" max="11759" width="5" style="172" customWidth="1"/>
    <col min="11760" max="11760" width="7.7109375" style="172" bestFit="1" customWidth="1"/>
    <col min="11761" max="11761" width="5.140625" style="172" customWidth="1"/>
    <col min="11762" max="11762" width="7.140625" style="172" customWidth="1"/>
    <col min="11763" max="11763" width="5.140625" style="172" customWidth="1"/>
    <col min="11764" max="11764" width="6.42578125" style="172" customWidth="1"/>
    <col min="11765" max="11766" width="5" style="172" customWidth="1"/>
    <col min="11767" max="11767" width="5.5703125" style="172" customWidth="1"/>
    <col min="11768" max="11768" width="6.7109375" style="172" customWidth="1"/>
    <col min="11769" max="11769" width="8.42578125" style="172" customWidth="1"/>
    <col min="11770" max="11770" width="5.42578125" style="172" customWidth="1"/>
    <col min="11771" max="11771" width="6.28515625" style="172" customWidth="1"/>
    <col min="11772" max="11772" width="5.28515625" style="172" customWidth="1"/>
    <col min="11773" max="11773" width="6.28515625" style="172" customWidth="1"/>
    <col min="11774" max="11774" width="5.85546875" style="172" customWidth="1"/>
    <col min="11775" max="11775" width="7.28515625" style="172" customWidth="1"/>
    <col min="11776" max="11776" width="5.85546875" style="172" customWidth="1"/>
    <col min="11777" max="11777" width="7.28515625" style="172" customWidth="1"/>
    <col min="11778" max="11778" width="5.7109375" style="172" customWidth="1"/>
    <col min="11779" max="11779" width="7.28515625" style="172" customWidth="1"/>
    <col min="11780" max="11780" width="6.5703125" style="172" customWidth="1"/>
    <col min="11781" max="11781" width="1" style="172" customWidth="1"/>
    <col min="11782" max="11782" width="6.5703125" style="172" customWidth="1"/>
    <col min="11783" max="11783" width="6.7109375" style="172" customWidth="1"/>
    <col min="11784" max="12011" width="9" style="172"/>
    <col min="12012" max="12012" width="4.28515625" style="172" customWidth="1"/>
    <col min="12013" max="12013" width="26.42578125" style="172" customWidth="1"/>
    <col min="12014" max="12014" width="20.5703125" style="172" customWidth="1"/>
    <col min="12015" max="12015" width="5" style="172" customWidth="1"/>
    <col min="12016" max="12016" width="7.7109375" style="172" bestFit="1" customWidth="1"/>
    <col min="12017" max="12017" width="5.140625" style="172" customWidth="1"/>
    <col min="12018" max="12018" width="7.140625" style="172" customWidth="1"/>
    <col min="12019" max="12019" width="5.140625" style="172" customWidth="1"/>
    <col min="12020" max="12020" width="6.42578125" style="172" customWidth="1"/>
    <col min="12021" max="12022" width="5" style="172" customWidth="1"/>
    <col min="12023" max="12023" width="5.5703125" style="172" customWidth="1"/>
    <col min="12024" max="12024" width="6.7109375" style="172" customWidth="1"/>
    <col min="12025" max="12025" width="8.42578125" style="172" customWidth="1"/>
    <col min="12026" max="12026" width="5.42578125" style="172" customWidth="1"/>
    <col min="12027" max="12027" width="6.28515625" style="172" customWidth="1"/>
    <col min="12028" max="12028" width="5.28515625" style="172" customWidth="1"/>
    <col min="12029" max="12029" width="6.28515625" style="172" customWidth="1"/>
    <col min="12030" max="12030" width="5.85546875" style="172" customWidth="1"/>
    <col min="12031" max="12031" width="7.28515625" style="172" customWidth="1"/>
    <col min="12032" max="12032" width="5.85546875" style="172" customWidth="1"/>
    <col min="12033" max="12033" width="7.28515625" style="172" customWidth="1"/>
    <col min="12034" max="12034" width="5.7109375" style="172" customWidth="1"/>
    <col min="12035" max="12035" width="7.28515625" style="172" customWidth="1"/>
    <col min="12036" max="12036" width="6.5703125" style="172" customWidth="1"/>
    <col min="12037" max="12037" width="1" style="172" customWidth="1"/>
    <col min="12038" max="12038" width="6.5703125" style="172" customWidth="1"/>
    <col min="12039" max="12039" width="6.7109375" style="172" customWidth="1"/>
    <col min="12040" max="12267" width="9" style="172"/>
    <col min="12268" max="12268" width="4.28515625" style="172" customWidth="1"/>
    <col min="12269" max="12269" width="26.42578125" style="172" customWidth="1"/>
    <col min="12270" max="12270" width="20.5703125" style="172" customWidth="1"/>
    <col min="12271" max="12271" width="5" style="172" customWidth="1"/>
    <col min="12272" max="12272" width="7.7109375" style="172" bestFit="1" customWidth="1"/>
    <col min="12273" max="12273" width="5.140625" style="172" customWidth="1"/>
    <col min="12274" max="12274" width="7.140625" style="172" customWidth="1"/>
    <col min="12275" max="12275" width="5.140625" style="172" customWidth="1"/>
    <col min="12276" max="12276" width="6.42578125" style="172" customWidth="1"/>
    <col min="12277" max="12278" width="5" style="172" customWidth="1"/>
    <col min="12279" max="12279" width="5.5703125" style="172" customWidth="1"/>
    <col min="12280" max="12280" width="6.7109375" style="172" customWidth="1"/>
    <col min="12281" max="12281" width="8.42578125" style="172" customWidth="1"/>
    <col min="12282" max="12282" width="5.42578125" style="172" customWidth="1"/>
    <col min="12283" max="12283" width="6.28515625" style="172" customWidth="1"/>
    <col min="12284" max="12284" width="5.28515625" style="172" customWidth="1"/>
    <col min="12285" max="12285" width="6.28515625" style="172" customWidth="1"/>
    <col min="12286" max="12286" width="5.85546875" style="172" customWidth="1"/>
    <col min="12287" max="12287" width="7.28515625" style="172" customWidth="1"/>
    <col min="12288" max="12288" width="5.85546875" style="172" customWidth="1"/>
    <col min="12289" max="12289" width="7.28515625" style="172" customWidth="1"/>
    <col min="12290" max="12290" width="5.7109375" style="172" customWidth="1"/>
    <col min="12291" max="12291" width="7.28515625" style="172" customWidth="1"/>
    <col min="12292" max="12292" width="6.5703125" style="172" customWidth="1"/>
    <col min="12293" max="12293" width="1" style="172" customWidth="1"/>
    <col min="12294" max="12294" width="6.5703125" style="172" customWidth="1"/>
    <col min="12295" max="12295" width="6.7109375" style="172" customWidth="1"/>
    <col min="12296" max="12523" width="9" style="172"/>
    <col min="12524" max="12524" width="4.28515625" style="172" customWidth="1"/>
    <col min="12525" max="12525" width="26.42578125" style="172" customWidth="1"/>
    <col min="12526" max="12526" width="20.5703125" style="172" customWidth="1"/>
    <col min="12527" max="12527" width="5" style="172" customWidth="1"/>
    <col min="12528" max="12528" width="7.7109375" style="172" bestFit="1" customWidth="1"/>
    <col min="12529" max="12529" width="5.140625" style="172" customWidth="1"/>
    <col min="12530" max="12530" width="7.140625" style="172" customWidth="1"/>
    <col min="12531" max="12531" width="5.140625" style="172" customWidth="1"/>
    <col min="12532" max="12532" width="6.42578125" style="172" customWidth="1"/>
    <col min="12533" max="12534" width="5" style="172" customWidth="1"/>
    <col min="12535" max="12535" width="5.5703125" style="172" customWidth="1"/>
    <col min="12536" max="12536" width="6.7109375" style="172" customWidth="1"/>
    <col min="12537" max="12537" width="8.42578125" style="172" customWidth="1"/>
    <col min="12538" max="12538" width="5.42578125" style="172" customWidth="1"/>
    <col min="12539" max="12539" width="6.28515625" style="172" customWidth="1"/>
    <col min="12540" max="12540" width="5.28515625" style="172" customWidth="1"/>
    <col min="12541" max="12541" width="6.28515625" style="172" customWidth="1"/>
    <col min="12542" max="12542" width="5.85546875" style="172" customWidth="1"/>
    <col min="12543" max="12543" width="7.28515625" style="172" customWidth="1"/>
    <col min="12544" max="12544" width="5.85546875" style="172" customWidth="1"/>
    <col min="12545" max="12545" width="7.28515625" style="172" customWidth="1"/>
    <col min="12546" max="12546" width="5.7109375" style="172" customWidth="1"/>
    <col min="12547" max="12547" width="7.28515625" style="172" customWidth="1"/>
    <col min="12548" max="12548" width="6.5703125" style="172" customWidth="1"/>
    <col min="12549" max="12549" width="1" style="172" customWidth="1"/>
    <col min="12550" max="12550" width="6.5703125" style="172" customWidth="1"/>
    <col min="12551" max="12551" width="6.7109375" style="172" customWidth="1"/>
    <col min="12552" max="12779" width="9" style="172"/>
    <col min="12780" max="12780" width="4.28515625" style="172" customWidth="1"/>
    <col min="12781" max="12781" width="26.42578125" style="172" customWidth="1"/>
    <col min="12782" max="12782" width="20.5703125" style="172" customWidth="1"/>
    <col min="12783" max="12783" width="5" style="172" customWidth="1"/>
    <col min="12784" max="12784" width="7.7109375" style="172" bestFit="1" customWidth="1"/>
    <col min="12785" max="12785" width="5.140625" style="172" customWidth="1"/>
    <col min="12786" max="12786" width="7.140625" style="172" customWidth="1"/>
    <col min="12787" max="12787" width="5.140625" style="172" customWidth="1"/>
    <col min="12788" max="12788" width="6.42578125" style="172" customWidth="1"/>
    <col min="12789" max="12790" width="5" style="172" customWidth="1"/>
    <col min="12791" max="12791" width="5.5703125" style="172" customWidth="1"/>
    <col min="12792" max="12792" width="6.7109375" style="172" customWidth="1"/>
    <col min="12793" max="12793" width="8.42578125" style="172" customWidth="1"/>
    <col min="12794" max="12794" width="5.42578125" style="172" customWidth="1"/>
    <col min="12795" max="12795" width="6.28515625" style="172" customWidth="1"/>
    <col min="12796" max="12796" width="5.28515625" style="172" customWidth="1"/>
    <col min="12797" max="12797" width="6.28515625" style="172" customWidth="1"/>
    <col min="12798" max="12798" width="5.85546875" style="172" customWidth="1"/>
    <col min="12799" max="12799" width="7.28515625" style="172" customWidth="1"/>
    <col min="12800" max="12800" width="5.85546875" style="172" customWidth="1"/>
    <col min="12801" max="12801" width="7.28515625" style="172" customWidth="1"/>
    <col min="12802" max="12802" width="5.7109375" style="172" customWidth="1"/>
    <col min="12803" max="12803" width="7.28515625" style="172" customWidth="1"/>
    <col min="12804" max="12804" width="6.5703125" style="172" customWidth="1"/>
    <col min="12805" max="12805" width="1" style="172" customWidth="1"/>
    <col min="12806" max="12806" width="6.5703125" style="172" customWidth="1"/>
    <col min="12807" max="12807" width="6.7109375" style="172" customWidth="1"/>
    <col min="12808" max="13035" width="9" style="172"/>
    <col min="13036" max="13036" width="4.28515625" style="172" customWidth="1"/>
    <col min="13037" max="13037" width="26.42578125" style="172" customWidth="1"/>
    <col min="13038" max="13038" width="20.5703125" style="172" customWidth="1"/>
    <col min="13039" max="13039" width="5" style="172" customWidth="1"/>
    <col min="13040" max="13040" width="7.7109375" style="172" bestFit="1" customWidth="1"/>
    <col min="13041" max="13041" width="5.140625" style="172" customWidth="1"/>
    <col min="13042" max="13042" width="7.140625" style="172" customWidth="1"/>
    <col min="13043" max="13043" width="5.140625" style="172" customWidth="1"/>
    <col min="13044" max="13044" width="6.42578125" style="172" customWidth="1"/>
    <col min="13045" max="13046" width="5" style="172" customWidth="1"/>
    <col min="13047" max="13047" width="5.5703125" style="172" customWidth="1"/>
    <col min="13048" max="13048" width="6.7109375" style="172" customWidth="1"/>
    <col min="13049" max="13049" width="8.42578125" style="172" customWidth="1"/>
    <col min="13050" max="13050" width="5.42578125" style="172" customWidth="1"/>
    <col min="13051" max="13051" width="6.28515625" style="172" customWidth="1"/>
    <col min="13052" max="13052" width="5.28515625" style="172" customWidth="1"/>
    <col min="13053" max="13053" width="6.28515625" style="172" customWidth="1"/>
    <col min="13054" max="13054" width="5.85546875" style="172" customWidth="1"/>
    <col min="13055" max="13055" width="7.28515625" style="172" customWidth="1"/>
    <col min="13056" max="13056" width="5.85546875" style="172" customWidth="1"/>
    <col min="13057" max="13057" width="7.28515625" style="172" customWidth="1"/>
    <col min="13058" max="13058" width="5.7109375" style="172" customWidth="1"/>
    <col min="13059" max="13059" width="7.28515625" style="172" customWidth="1"/>
    <col min="13060" max="13060" width="6.5703125" style="172" customWidth="1"/>
    <col min="13061" max="13061" width="1" style="172" customWidth="1"/>
    <col min="13062" max="13062" width="6.5703125" style="172" customWidth="1"/>
    <col min="13063" max="13063" width="6.7109375" style="172" customWidth="1"/>
    <col min="13064" max="13291" width="9" style="172"/>
    <col min="13292" max="13292" width="4.28515625" style="172" customWidth="1"/>
    <col min="13293" max="13293" width="26.42578125" style="172" customWidth="1"/>
    <col min="13294" max="13294" width="20.5703125" style="172" customWidth="1"/>
    <col min="13295" max="13295" width="5" style="172" customWidth="1"/>
    <col min="13296" max="13296" width="7.7109375" style="172" bestFit="1" customWidth="1"/>
    <col min="13297" max="13297" width="5.140625" style="172" customWidth="1"/>
    <col min="13298" max="13298" width="7.140625" style="172" customWidth="1"/>
    <col min="13299" max="13299" width="5.140625" style="172" customWidth="1"/>
    <col min="13300" max="13300" width="6.42578125" style="172" customWidth="1"/>
    <col min="13301" max="13302" width="5" style="172" customWidth="1"/>
    <col min="13303" max="13303" width="5.5703125" style="172" customWidth="1"/>
    <col min="13304" max="13304" width="6.7109375" style="172" customWidth="1"/>
    <col min="13305" max="13305" width="8.42578125" style="172" customWidth="1"/>
    <col min="13306" max="13306" width="5.42578125" style="172" customWidth="1"/>
    <col min="13307" max="13307" width="6.28515625" style="172" customWidth="1"/>
    <col min="13308" max="13308" width="5.28515625" style="172" customWidth="1"/>
    <col min="13309" max="13309" width="6.28515625" style="172" customWidth="1"/>
    <col min="13310" max="13310" width="5.85546875" style="172" customWidth="1"/>
    <col min="13311" max="13311" width="7.28515625" style="172" customWidth="1"/>
    <col min="13312" max="13312" width="5.85546875" style="172" customWidth="1"/>
    <col min="13313" max="13313" width="7.28515625" style="172" customWidth="1"/>
    <col min="13314" max="13314" width="5.7109375" style="172" customWidth="1"/>
    <col min="13315" max="13315" width="7.28515625" style="172" customWidth="1"/>
    <col min="13316" max="13316" width="6.5703125" style="172" customWidth="1"/>
    <col min="13317" max="13317" width="1" style="172" customWidth="1"/>
    <col min="13318" max="13318" width="6.5703125" style="172" customWidth="1"/>
    <col min="13319" max="13319" width="6.7109375" style="172" customWidth="1"/>
    <col min="13320" max="13547" width="9" style="172"/>
    <col min="13548" max="13548" width="4.28515625" style="172" customWidth="1"/>
    <col min="13549" max="13549" width="26.42578125" style="172" customWidth="1"/>
    <col min="13550" max="13550" width="20.5703125" style="172" customWidth="1"/>
    <col min="13551" max="13551" width="5" style="172" customWidth="1"/>
    <col min="13552" max="13552" width="7.7109375" style="172" bestFit="1" customWidth="1"/>
    <col min="13553" max="13553" width="5.140625" style="172" customWidth="1"/>
    <col min="13554" max="13554" width="7.140625" style="172" customWidth="1"/>
    <col min="13555" max="13555" width="5.140625" style="172" customWidth="1"/>
    <col min="13556" max="13556" width="6.42578125" style="172" customWidth="1"/>
    <col min="13557" max="13558" width="5" style="172" customWidth="1"/>
    <col min="13559" max="13559" width="5.5703125" style="172" customWidth="1"/>
    <col min="13560" max="13560" width="6.7109375" style="172" customWidth="1"/>
    <col min="13561" max="13561" width="8.42578125" style="172" customWidth="1"/>
    <col min="13562" max="13562" width="5.42578125" style="172" customWidth="1"/>
    <col min="13563" max="13563" width="6.28515625" style="172" customWidth="1"/>
    <col min="13564" max="13564" width="5.28515625" style="172" customWidth="1"/>
    <col min="13565" max="13565" width="6.28515625" style="172" customWidth="1"/>
    <col min="13566" max="13566" width="5.85546875" style="172" customWidth="1"/>
    <col min="13567" max="13567" width="7.28515625" style="172" customWidth="1"/>
    <col min="13568" max="13568" width="5.85546875" style="172" customWidth="1"/>
    <col min="13569" max="13569" width="7.28515625" style="172" customWidth="1"/>
    <col min="13570" max="13570" width="5.7109375" style="172" customWidth="1"/>
    <col min="13571" max="13571" width="7.28515625" style="172" customWidth="1"/>
    <col min="13572" max="13572" width="6.5703125" style="172" customWidth="1"/>
    <col min="13573" max="13573" width="1" style="172" customWidth="1"/>
    <col min="13574" max="13574" width="6.5703125" style="172" customWidth="1"/>
    <col min="13575" max="13575" width="6.7109375" style="172" customWidth="1"/>
    <col min="13576" max="13803" width="9" style="172"/>
    <col min="13804" max="13804" width="4.28515625" style="172" customWidth="1"/>
    <col min="13805" max="13805" width="26.42578125" style="172" customWidth="1"/>
    <col min="13806" max="13806" width="20.5703125" style="172" customWidth="1"/>
    <col min="13807" max="13807" width="5" style="172" customWidth="1"/>
    <col min="13808" max="13808" width="7.7109375" style="172" bestFit="1" customWidth="1"/>
    <col min="13809" max="13809" width="5.140625" style="172" customWidth="1"/>
    <col min="13810" max="13810" width="7.140625" style="172" customWidth="1"/>
    <col min="13811" max="13811" width="5.140625" style="172" customWidth="1"/>
    <col min="13812" max="13812" width="6.42578125" style="172" customWidth="1"/>
    <col min="13813" max="13814" width="5" style="172" customWidth="1"/>
    <col min="13815" max="13815" width="5.5703125" style="172" customWidth="1"/>
    <col min="13816" max="13816" width="6.7109375" style="172" customWidth="1"/>
    <col min="13817" max="13817" width="8.42578125" style="172" customWidth="1"/>
    <col min="13818" max="13818" width="5.42578125" style="172" customWidth="1"/>
    <col min="13819" max="13819" width="6.28515625" style="172" customWidth="1"/>
    <col min="13820" max="13820" width="5.28515625" style="172" customWidth="1"/>
    <col min="13821" max="13821" width="6.28515625" style="172" customWidth="1"/>
    <col min="13822" max="13822" width="5.85546875" style="172" customWidth="1"/>
    <col min="13823" max="13823" width="7.28515625" style="172" customWidth="1"/>
    <col min="13824" max="13824" width="5.85546875" style="172" customWidth="1"/>
    <col min="13825" max="13825" width="7.28515625" style="172" customWidth="1"/>
    <col min="13826" max="13826" width="5.7109375" style="172" customWidth="1"/>
    <col min="13827" max="13827" width="7.28515625" style="172" customWidth="1"/>
    <col min="13828" max="13828" width="6.5703125" style="172" customWidth="1"/>
    <col min="13829" max="13829" width="1" style="172" customWidth="1"/>
    <col min="13830" max="13830" width="6.5703125" style="172" customWidth="1"/>
    <col min="13831" max="13831" width="6.7109375" style="172" customWidth="1"/>
    <col min="13832" max="14059" width="9" style="172"/>
    <col min="14060" max="14060" width="4.28515625" style="172" customWidth="1"/>
    <col min="14061" max="14061" width="26.42578125" style="172" customWidth="1"/>
    <col min="14062" max="14062" width="20.5703125" style="172" customWidth="1"/>
    <col min="14063" max="14063" width="5" style="172" customWidth="1"/>
    <col min="14064" max="14064" width="7.7109375" style="172" bestFit="1" customWidth="1"/>
    <col min="14065" max="14065" width="5.140625" style="172" customWidth="1"/>
    <col min="14066" max="14066" width="7.140625" style="172" customWidth="1"/>
    <col min="14067" max="14067" width="5.140625" style="172" customWidth="1"/>
    <col min="14068" max="14068" width="6.42578125" style="172" customWidth="1"/>
    <col min="14069" max="14070" width="5" style="172" customWidth="1"/>
    <col min="14071" max="14071" width="5.5703125" style="172" customWidth="1"/>
    <col min="14072" max="14072" width="6.7109375" style="172" customWidth="1"/>
    <col min="14073" max="14073" width="8.42578125" style="172" customWidth="1"/>
    <col min="14074" max="14074" width="5.42578125" style="172" customWidth="1"/>
    <col min="14075" max="14075" width="6.28515625" style="172" customWidth="1"/>
    <col min="14076" max="14076" width="5.28515625" style="172" customWidth="1"/>
    <col min="14077" max="14077" width="6.28515625" style="172" customWidth="1"/>
    <col min="14078" max="14078" width="5.85546875" style="172" customWidth="1"/>
    <col min="14079" max="14079" width="7.28515625" style="172" customWidth="1"/>
    <col min="14080" max="14080" width="5.85546875" style="172" customWidth="1"/>
    <col min="14081" max="14081" width="7.28515625" style="172" customWidth="1"/>
    <col min="14082" max="14082" width="5.7109375" style="172" customWidth="1"/>
    <col min="14083" max="14083" width="7.28515625" style="172" customWidth="1"/>
    <col min="14084" max="14084" width="6.5703125" style="172" customWidth="1"/>
    <col min="14085" max="14085" width="1" style="172" customWidth="1"/>
    <col min="14086" max="14086" width="6.5703125" style="172" customWidth="1"/>
    <col min="14087" max="14087" width="6.7109375" style="172" customWidth="1"/>
    <col min="14088" max="14315" width="9" style="172"/>
    <col min="14316" max="14316" width="4.28515625" style="172" customWidth="1"/>
    <col min="14317" max="14317" width="26.42578125" style="172" customWidth="1"/>
    <col min="14318" max="14318" width="20.5703125" style="172" customWidth="1"/>
    <col min="14319" max="14319" width="5" style="172" customWidth="1"/>
    <col min="14320" max="14320" width="7.7109375" style="172" bestFit="1" customWidth="1"/>
    <col min="14321" max="14321" width="5.140625" style="172" customWidth="1"/>
    <col min="14322" max="14322" width="7.140625" style="172" customWidth="1"/>
    <col min="14323" max="14323" width="5.140625" style="172" customWidth="1"/>
    <col min="14324" max="14324" width="6.42578125" style="172" customWidth="1"/>
    <col min="14325" max="14326" width="5" style="172" customWidth="1"/>
    <col min="14327" max="14327" width="5.5703125" style="172" customWidth="1"/>
    <col min="14328" max="14328" width="6.7109375" style="172" customWidth="1"/>
    <col min="14329" max="14329" width="8.42578125" style="172" customWidth="1"/>
    <col min="14330" max="14330" width="5.42578125" style="172" customWidth="1"/>
    <col min="14331" max="14331" width="6.28515625" style="172" customWidth="1"/>
    <col min="14332" max="14332" width="5.28515625" style="172" customWidth="1"/>
    <col min="14333" max="14333" width="6.28515625" style="172" customWidth="1"/>
    <col min="14334" max="14334" width="5.85546875" style="172" customWidth="1"/>
    <col min="14335" max="14335" width="7.28515625" style="172" customWidth="1"/>
    <col min="14336" max="14336" width="5.85546875" style="172" customWidth="1"/>
    <col min="14337" max="14337" width="7.28515625" style="172" customWidth="1"/>
    <col min="14338" max="14338" width="5.7109375" style="172" customWidth="1"/>
    <col min="14339" max="14339" width="7.28515625" style="172" customWidth="1"/>
    <col min="14340" max="14340" width="6.5703125" style="172" customWidth="1"/>
    <col min="14341" max="14341" width="1" style="172" customWidth="1"/>
    <col min="14342" max="14342" width="6.5703125" style="172" customWidth="1"/>
    <col min="14343" max="14343" width="6.7109375" style="172" customWidth="1"/>
    <col min="14344" max="14571" width="9" style="172"/>
    <col min="14572" max="14572" width="4.28515625" style="172" customWidth="1"/>
    <col min="14573" max="14573" width="26.42578125" style="172" customWidth="1"/>
    <col min="14574" max="14574" width="20.5703125" style="172" customWidth="1"/>
    <col min="14575" max="14575" width="5" style="172" customWidth="1"/>
    <col min="14576" max="14576" width="7.7109375" style="172" bestFit="1" customWidth="1"/>
    <col min="14577" max="14577" width="5.140625" style="172" customWidth="1"/>
    <col min="14578" max="14578" width="7.140625" style="172" customWidth="1"/>
    <col min="14579" max="14579" width="5.140625" style="172" customWidth="1"/>
    <col min="14580" max="14580" width="6.42578125" style="172" customWidth="1"/>
    <col min="14581" max="14582" width="5" style="172" customWidth="1"/>
    <col min="14583" max="14583" width="5.5703125" style="172" customWidth="1"/>
    <col min="14584" max="14584" width="6.7109375" style="172" customWidth="1"/>
    <col min="14585" max="14585" width="8.42578125" style="172" customWidth="1"/>
    <col min="14586" max="14586" width="5.42578125" style="172" customWidth="1"/>
    <col min="14587" max="14587" width="6.28515625" style="172" customWidth="1"/>
    <col min="14588" max="14588" width="5.28515625" style="172" customWidth="1"/>
    <col min="14589" max="14589" width="6.28515625" style="172" customWidth="1"/>
    <col min="14590" max="14590" width="5.85546875" style="172" customWidth="1"/>
    <col min="14591" max="14591" width="7.28515625" style="172" customWidth="1"/>
    <col min="14592" max="14592" width="5.85546875" style="172" customWidth="1"/>
    <col min="14593" max="14593" width="7.28515625" style="172" customWidth="1"/>
    <col min="14594" max="14594" width="5.7109375" style="172" customWidth="1"/>
    <col min="14595" max="14595" width="7.28515625" style="172" customWidth="1"/>
    <col min="14596" max="14596" width="6.5703125" style="172" customWidth="1"/>
    <col min="14597" max="14597" width="1" style="172" customWidth="1"/>
    <col min="14598" max="14598" width="6.5703125" style="172" customWidth="1"/>
    <col min="14599" max="14599" width="6.7109375" style="172" customWidth="1"/>
    <col min="14600" max="14827" width="9" style="172"/>
    <col min="14828" max="14828" width="4.28515625" style="172" customWidth="1"/>
    <col min="14829" max="14829" width="26.42578125" style="172" customWidth="1"/>
    <col min="14830" max="14830" width="20.5703125" style="172" customWidth="1"/>
    <col min="14831" max="14831" width="5" style="172" customWidth="1"/>
    <col min="14832" max="14832" width="7.7109375" style="172" bestFit="1" customWidth="1"/>
    <col min="14833" max="14833" width="5.140625" style="172" customWidth="1"/>
    <col min="14834" max="14834" width="7.140625" style="172" customWidth="1"/>
    <col min="14835" max="14835" width="5.140625" style="172" customWidth="1"/>
    <col min="14836" max="14836" width="6.42578125" style="172" customWidth="1"/>
    <col min="14837" max="14838" width="5" style="172" customWidth="1"/>
    <col min="14839" max="14839" width="5.5703125" style="172" customWidth="1"/>
    <col min="14840" max="14840" width="6.7109375" style="172" customWidth="1"/>
    <col min="14841" max="14841" width="8.42578125" style="172" customWidth="1"/>
    <col min="14842" max="14842" width="5.42578125" style="172" customWidth="1"/>
    <col min="14843" max="14843" width="6.28515625" style="172" customWidth="1"/>
    <col min="14844" max="14844" width="5.28515625" style="172" customWidth="1"/>
    <col min="14845" max="14845" width="6.28515625" style="172" customWidth="1"/>
    <col min="14846" max="14846" width="5.85546875" style="172" customWidth="1"/>
    <col min="14847" max="14847" width="7.28515625" style="172" customWidth="1"/>
    <col min="14848" max="14848" width="5.85546875" style="172" customWidth="1"/>
    <col min="14849" max="14849" width="7.28515625" style="172" customWidth="1"/>
    <col min="14850" max="14850" width="5.7109375" style="172" customWidth="1"/>
    <col min="14851" max="14851" width="7.28515625" style="172" customWidth="1"/>
    <col min="14852" max="14852" width="6.5703125" style="172" customWidth="1"/>
    <col min="14853" max="14853" width="1" style="172" customWidth="1"/>
    <col min="14854" max="14854" width="6.5703125" style="172" customWidth="1"/>
    <col min="14855" max="14855" width="6.7109375" style="172" customWidth="1"/>
    <col min="14856" max="15083" width="9" style="172"/>
    <col min="15084" max="15084" width="4.28515625" style="172" customWidth="1"/>
    <col min="15085" max="15085" width="26.42578125" style="172" customWidth="1"/>
    <col min="15086" max="15086" width="20.5703125" style="172" customWidth="1"/>
    <col min="15087" max="15087" width="5" style="172" customWidth="1"/>
    <col min="15088" max="15088" width="7.7109375" style="172" bestFit="1" customWidth="1"/>
    <col min="15089" max="15089" width="5.140625" style="172" customWidth="1"/>
    <col min="15090" max="15090" width="7.140625" style="172" customWidth="1"/>
    <col min="15091" max="15091" width="5.140625" style="172" customWidth="1"/>
    <col min="15092" max="15092" width="6.42578125" style="172" customWidth="1"/>
    <col min="15093" max="15094" width="5" style="172" customWidth="1"/>
    <col min="15095" max="15095" width="5.5703125" style="172" customWidth="1"/>
    <col min="15096" max="15096" width="6.7109375" style="172" customWidth="1"/>
    <col min="15097" max="15097" width="8.42578125" style="172" customWidth="1"/>
    <col min="15098" max="15098" width="5.42578125" style="172" customWidth="1"/>
    <col min="15099" max="15099" width="6.28515625" style="172" customWidth="1"/>
    <col min="15100" max="15100" width="5.28515625" style="172" customWidth="1"/>
    <col min="15101" max="15101" width="6.28515625" style="172" customWidth="1"/>
    <col min="15102" max="15102" width="5.85546875" style="172" customWidth="1"/>
    <col min="15103" max="15103" width="7.28515625" style="172" customWidth="1"/>
    <col min="15104" max="15104" width="5.85546875" style="172" customWidth="1"/>
    <col min="15105" max="15105" width="7.28515625" style="172" customWidth="1"/>
    <col min="15106" max="15106" width="5.7109375" style="172" customWidth="1"/>
    <col min="15107" max="15107" width="7.28515625" style="172" customWidth="1"/>
    <col min="15108" max="15108" width="6.5703125" style="172" customWidth="1"/>
    <col min="15109" max="15109" width="1" style="172" customWidth="1"/>
    <col min="15110" max="15110" width="6.5703125" style="172" customWidth="1"/>
    <col min="15111" max="15111" width="6.7109375" style="172" customWidth="1"/>
    <col min="15112" max="15339" width="9" style="172"/>
    <col min="15340" max="15340" width="4.28515625" style="172" customWidth="1"/>
    <col min="15341" max="15341" width="26.42578125" style="172" customWidth="1"/>
    <col min="15342" max="15342" width="20.5703125" style="172" customWidth="1"/>
    <col min="15343" max="15343" width="5" style="172" customWidth="1"/>
    <col min="15344" max="15344" width="7.7109375" style="172" bestFit="1" customWidth="1"/>
    <col min="15345" max="15345" width="5.140625" style="172" customWidth="1"/>
    <col min="15346" max="15346" width="7.140625" style="172" customWidth="1"/>
    <col min="15347" max="15347" width="5.140625" style="172" customWidth="1"/>
    <col min="15348" max="15348" width="6.42578125" style="172" customWidth="1"/>
    <col min="15349" max="15350" width="5" style="172" customWidth="1"/>
    <col min="15351" max="15351" width="5.5703125" style="172" customWidth="1"/>
    <col min="15352" max="15352" width="6.7109375" style="172" customWidth="1"/>
    <col min="15353" max="15353" width="8.42578125" style="172" customWidth="1"/>
    <col min="15354" max="15354" width="5.42578125" style="172" customWidth="1"/>
    <col min="15355" max="15355" width="6.28515625" style="172" customWidth="1"/>
    <col min="15356" max="15356" width="5.28515625" style="172" customWidth="1"/>
    <col min="15357" max="15357" width="6.28515625" style="172" customWidth="1"/>
    <col min="15358" max="15358" width="5.85546875" style="172" customWidth="1"/>
    <col min="15359" max="15359" width="7.28515625" style="172" customWidth="1"/>
    <col min="15360" max="15360" width="5.85546875" style="172" customWidth="1"/>
    <col min="15361" max="15361" width="7.28515625" style="172" customWidth="1"/>
    <col min="15362" max="15362" width="5.7109375" style="172" customWidth="1"/>
    <col min="15363" max="15363" width="7.28515625" style="172" customWidth="1"/>
    <col min="15364" max="15364" width="6.5703125" style="172" customWidth="1"/>
    <col min="15365" max="15365" width="1" style="172" customWidth="1"/>
    <col min="15366" max="15366" width="6.5703125" style="172" customWidth="1"/>
    <col min="15367" max="15367" width="6.7109375" style="172" customWidth="1"/>
    <col min="15368" max="15595" width="9" style="172"/>
    <col min="15596" max="15596" width="4.28515625" style="172" customWidth="1"/>
    <col min="15597" max="15597" width="26.42578125" style="172" customWidth="1"/>
    <col min="15598" max="15598" width="20.5703125" style="172" customWidth="1"/>
    <col min="15599" max="15599" width="5" style="172" customWidth="1"/>
    <col min="15600" max="15600" width="7.7109375" style="172" bestFit="1" customWidth="1"/>
    <col min="15601" max="15601" width="5.140625" style="172" customWidth="1"/>
    <col min="15602" max="15602" width="7.140625" style="172" customWidth="1"/>
    <col min="15603" max="15603" width="5.140625" style="172" customWidth="1"/>
    <col min="15604" max="15604" width="6.42578125" style="172" customWidth="1"/>
    <col min="15605" max="15606" width="5" style="172" customWidth="1"/>
    <col min="15607" max="15607" width="5.5703125" style="172" customWidth="1"/>
    <col min="15608" max="15608" width="6.7109375" style="172" customWidth="1"/>
    <col min="15609" max="15609" width="8.42578125" style="172" customWidth="1"/>
    <col min="15610" max="15610" width="5.42578125" style="172" customWidth="1"/>
    <col min="15611" max="15611" width="6.28515625" style="172" customWidth="1"/>
    <col min="15612" max="15612" width="5.28515625" style="172" customWidth="1"/>
    <col min="15613" max="15613" width="6.28515625" style="172" customWidth="1"/>
    <col min="15614" max="15614" width="5.85546875" style="172" customWidth="1"/>
    <col min="15615" max="15615" width="7.28515625" style="172" customWidth="1"/>
    <col min="15616" max="15616" width="5.85546875" style="172" customWidth="1"/>
    <col min="15617" max="15617" width="7.28515625" style="172" customWidth="1"/>
    <col min="15618" max="15618" width="5.7109375" style="172" customWidth="1"/>
    <col min="15619" max="15619" width="7.28515625" style="172" customWidth="1"/>
    <col min="15620" max="15620" width="6.5703125" style="172" customWidth="1"/>
    <col min="15621" max="15621" width="1" style="172" customWidth="1"/>
    <col min="15622" max="15622" width="6.5703125" style="172" customWidth="1"/>
    <col min="15623" max="15623" width="6.7109375" style="172" customWidth="1"/>
    <col min="15624" max="15851" width="9" style="172"/>
    <col min="15852" max="15852" width="4.28515625" style="172" customWidth="1"/>
    <col min="15853" max="15853" width="26.42578125" style="172" customWidth="1"/>
    <col min="15854" max="15854" width="20.5703125" style="172" customWidth="1"/>
    <col min="15855" max="15855" width="5" style="172" customWidth="1"/>
    <col min="15856" max="15856" width="7.7109375" style="172" bestFit="1" customWidth="1"/>
    <col min="15857" max="15857" width="5.140625" style="172" customWidth="1"/>
    <col min="15858" max="15858" width="7.140625" style="172" customWidth="1"/>
    <col min="15859" max="15859" width="5.140625" style="172" customWidth="1"/>
    <col min="15860" max="15860" width="6.42578125" style="172" customWidth="1"/>
    <col min="15861" max="15862" width="5" style="172" customWidth="1"/>
    <col min="15863" max="15863" width="5.5703125" style="172" customWidth="1"/>
    <col min="15864" max="15864" width="6.7109375" style="172" customWidth="1"/>
    <col min="15865" max="15865" width="8.42578125" style="172" customWidth="1"/>
    <col min="15866" max="15866" width="5.42578125" style="172" customWidth="1"/>
    <col min="15867" max="15867" width="6.28515625" style="172" customWidth="1"/>
    <col min="15868" max="15868" width="5.28515625" style="172" customWidth="1"/>
    <col min="15869" max="15869" width="6.28515625" style="172" customWidth="1"/>
    <col min="15870" max="15870" width="5.85546875" style="172" customWidth="1"/>
    <col min="15871" max="15871" width="7.28515625" style="172" customWidth="1"/>
    <col min="15872" max="15872" width="5.85546875" style="172" customWidth="1"/>
    <col min="15873" max="15873" width="7.28515625" style="172" customWidth="1"/>
    <col min="15874" max="15874" width="5.7109375" style="172" customWidth="1"/>
    <col min="15875" max="15875" width="7.28515625" style="172" customWidth="1"/>
    <col min="15876" max="15876" width="6.5703125" style="172" customWidth="1"/>
    <col min="15877" max="15877" width="1" style="172" customWidth="1"/>
    <col min="15878" max="15878" width="6.5703125" style="172" customWidth="1"/>
    <col min="15879" max="15879" width="6.7109375" style="172" customWidth="1"/>
    <col min="15880" max="16107" width="9" style="172"/>
    <col min="16108" max="16108" width="4.28515625" style="172" customWidth="1"/>
    <col min="16109" max="16109" width="26.42578125" style="172" customWidth="1"/>
    <col min="16110" max="16110" width="20.5703125" style="172" customWidth="1"/>
    <col min="16111" max="16111" width="5" style="172" customWidth="1"/>
    <col min="16112" max="16112" width="7.7109375" style="172" bestFit="1" customWidth="1"/>
    <col min="16113" max="16113" width="5.140625" style="172" customWidth="1"/>
    <col min="16114" max="16114" width="7.140625" style="172" customWidth="1"/>
    <col min="16115" max="16115" width="5.140625" style="172" customWidth="1"/>
    <col min="16116" max="16116" width="6.42578125" style="172" customWidth="1"/>
    <col min="16117" max="16118" width="5" style="172" customWidth="1"/>
    <col min="16119" max="16119" width="5.5703125" style="172" customWidth="1"/>
    <col min="16120" max="16120" width="6.7109375" style="172" customWidth="1"/>
    <col min="16121" max="16121" width="8.42578125" style="172" customWidth="1"/>
    <col min="16122" max="16122" width="5.42578125" style="172" customWidth="1"/>
    <col min="16123" max="16123" width="6.28515625" style="172" customWidth="1"/>
    <col min="16124" max="16124" width="5.28515625" style="172" customWidth="1"/>
    <col min="16125" max="16125" width="6.28515625" style="172" customWidth="1"/>
    <col min="16126" max="16126" width="5.85546875" style="172" customWidth="1"/>
    <col min="16127" max="16127" width="7.28515625" style="172" customWidth="1"/>
    <col min="16128" max="16128" width="5.85546875" style="172" customWidth="1"/>
    <col min="16129" max="16129" width="7.28515625" style="172" customWidth="1"/>
    <col min="16130" max="16130" width="5.7109375" style="172" customWidth="1"/>
    <col min="16131" max="16131" width="7.28515625" style="172" customWidth="1"/>
    <col min="16132" max="16132" width="6.5703125" style="172" customWidth="1"/>
    <col min="16133" max="16133" width="1" style="172" customWidth="1"/>
    <col min="16134" max="16134" width="6.5703125" style="172" customWidth="1"/>
    <col min="16135" max="16135" width="6.7109375" style="172" customWidth="1"/>
    <col min="16136" max="16384" width="9" style="172"/>
  </cols>
  <sheetData>
    <row r="1" spans="1:11" s="155" customFormat="1" ht="18.75" x14ac:dyDescent="0.3">
      <c r="A1" s="148"/>
      <c r="B1" s="242" t="s">
        <v>1059</v>
      </c>
      <c r="C1" s="243"/>
      <c r="D1" s="150"/>
      <c r="E1" s="224"/>
      <c r="F1" s="149"/>
      <c r="G1" s="154"/>
      <c r="H1" s="149"/>
      <c r="I1" s="149"/>
      <c r="J1" s="149"/>
      <c r="K1" s="149"/>
    </row>
    <row r="2" spans="1:11" s="149" customFormat="1" ht="17.25" customHeight="1" x14ac:dyDescent="0.25">
      <c r="A2" s="156"/>
      <c r="B2" s="245" t="s">
        <v>1060</v>
      </c>
      <c r="C2" s="246"/>
      <c r="E2" s="227"/>
      <c r="G2" s="154"/>
    </row>
    <row r="3" spans="1:11" s="149" customFormat="1" ht="17.25" customHeight="1" x14ac:dyDescent="0.25">
      <c r="A3" s="156"/>
      <c r="B3" s="159"/>
      <c r="C3" s="226"/>
      <c r="G3" s="154"/>
    </row>
    <row r="4" spans="1:11" s="149" customFormat="1" ht="17.25" customHeight="1" x14ac:dyDescent="0.25">
      <c r="A4" s="156"/>
      <c r="B4" s="178"/>
      <c r="E4" s="235" t="s">
        <v>21</v>
      </c>
      <c r="F4" s="251"/>
      <c r="G4" s="189"/>
    </row>
    <row r="5" spans="1:11" s="149" customFormat="1" ht="17.25" customHeight="1" x14ac:dyDescent="0.25">
      <c r="A5" s="156"/>
      <c r="E5" s="240" t="s">
        <v>1178</v>
      </c>
      <c r="F5" s="241"/>
      <c r="G5" s="190"/>
      <c r="H5" s="252" t="s">
        <v>1179</v>
      </c>
      <c r="I5" s="253"/>
    </row>
    <row r="6" spans="1:11" s="149" customFormat="1" ht="17.25" customHeight="1" x14ac:dyDescent="0.25">
      <c r="A6" s="154" t="s">
        <v>1180</v>
      </c>
      <c r="B6" s="150" t="s">
        <v>9</v>
      </c>
      <c r="C6" s="150" t="s">
        <v>3</v>
      </c>
      <c r="D6" s="150" t="s">
        <v>1052</v>
      </c>
      <c r="E6" s="228">
        <v>115</v>
      </c>
      <c r="F6" s="166">
        <v>120</v>
      </c>
      <c r="G6" s="167" t="s">
        <v>1181</v>
      </c>
      <c r="H6" s="181" t="s">
        <v>1182</v>
      </c>
      <c r="I6" s="181" t="s">
        <v>1183</v>
      </c>
    </row>
    <row r="7" spans="1:11" s="150" customFormat="1" ht="17.25" customHeight="1" x14ac:dyDescent="0.25">
      <c r="A7" s="154">
        <v>1</v>
      </c>
      <c r="B7" s="229" t="s">
        <v>184</v>
      </c>
      <c r="C7" s="229" t="s">
        <v>185</v>
      </c>
      <c r="D7" s="229" t="s">
        <v>149</v>
      </c>
      <c r="E7" s="255">
        <v>0</v>
      </c>
      <c r="F7" s="255">
        <v>0</v>
      </c>
      <c r="G7" s="256">
        <f>SUM(E7:F7)</f>
        <v>0</v>
      </c>
      <c r="H7" s="149"/>
      <c r="I7" s="125"/>
      <c r="J7" s="125"/>
    </row>
    <row r="8" spans="1:11" s="149" customFormat="1" x14ac:dyDescent="0.25">
      <c r="A8" s="154">
        <v>2</v>
      </c>
      <c r="B8" s="126" t="s">
        <v>591</v>
      </c>
      <c r="C8" s="126" t="s">
        <v>592</v>
      </c>
      <c r="D8" s="136" t="s">
        <v>320</v>
      </c>
      <c r="E8" s="13">
        <v>4</v>
      </c>
      <c r="F8" s="13">
        <v>4</v>
      </c>
      <c r="G8" s="168">
        <f>SUM(E8:F8)</f>
        <v>8</v>
      </c>
      <c r="I8" s="125"/>
      <c r="J8" s="125"/>
    </row>
    <row r="9" spans="1:11" s="150" customFormat="1" ht="17.25" customHeight="1" x14ac:dyDescent="0.25">
      <c r="A9" s="154">
        <v>2</v>
      </c>
      <c r="B9" s="126" t="s">
        <v>516</v>
      </c>
      <c r="C9" s="126" t="s">
        <v>587</v>
      </c>
      <c r="D9" s="136" t="s">
        <v>202</v>
      </c>
      <c r="E9" s="168">
        <v>4</v>
      </c>
      <c r="F9" s="168">
        <v>4</v>
      </c>
      <c r="G9" s="168">
        <f>SUM(E9:F9)</f>
        <v>8</v>
      </c>
      <c r="H9" s="149"/>
      <c r="I9" s="125"/>
      <c r="J9" s="125"/>
    </row>
    <row r="10" spans="1:11" s="150" customFormat="1" x14ac:dyDescent="0.25">
      <c r="A10" s="154">
        <v>4</v>
      </c>
      <c r="B10" s="126" t="s">
        <v>1184</v>
      </c>
      <c r="C10" s="126" t="s">
        <v>748</v>
      </c>
      <c r="D10" s="136" t="s">
        <v>259</v>
      </c>
      <c r="E10" s="66">
        <v>0</v>
      </c>
      <c r="F10" s="66">
        <v>8</v>
      </c>
      <c r="G10" s="168">
        <f>SUM(E10:F10)</f>
        <v>8</v>
      </c>
      <c r="H10" s="171"/>
      <c r="I10" s="125"/>
      <c r="J10" s="125"/>
    </row>
    <row r="11" spans="1:11" s="150" customFormat="1" ht="15.75" thickBot="1" x14ac:dyDescent="0.3">
      <c r="A11" s="261">
        <v>4</v>
      </c>
      <c r="B11" s="262" t="s">
        <v>501</v>
      </c>
      <c r="C11" s="262" t="s">
        <v>507</v>
      </c>
      <c r="D11" s="263" t="s">
        <v>429</v>
      </c>
      <c r="E11" s="264">
        <v>0</v>
      </c>
      <c r="F11" s="264">
        <v>8</v>
      </c>
      <c r="G11" s="265">
        <f>SUM(E11:F11)</f>
        <v>8</v>
      </c>
      <c r="I11" s="125"/>
      <c r="J11" s="125"/>
    </row>
    <row r="12" spans="1:11" s="224" customFormat="1" x14ac:dyDescent="0.25">
      <c r="A12" s="154">
        <v>6</v>
      </c>
      <c r="B12" s="257" t="s">
        <v>1185</v>
      </c>
      <c r="C12" s="258" t="s">
        <v>517</v>
      </c>
      <c r="D12" s="259" t="s">
        <v>202</v>
      </c>
      <c r="E12" s="260">
        <v>8</v>
      </c>
      <c r="F12" s="260">
        <v>4</v>
      </c>
      <c r="G12" s="186">
        <f>SUM(E12:F12)</f>
        <v>12</v>
      </c>
      <c r="H12" s="225"/>
      <c r="I12" s="125"/>
      <c r="J12" s="103"/>
    </row>
    <row r="13" spans="1:11" s="150" customFormat="1" ht="17.25" customHeight="1" x14ac:dyDescent="0.25">
      <c r="A13" s="154">
        <v>7</v>
      </c>
      <c r="B13" s="126" t="s">
        <v>504</v>
      </c>
      <c r="C13" s="126" t="s">
        <v>837</v>
      </c>
      <c r="D13" s="126" t="s">
        <v>180</v>
      </c>
      <c r="E13" s="168">
        <v>8</v>
      </c>
      <c r="F13" s="168">
        <v>8</v>
      </c>
      <c r="G13" s="168">
        <f>SUM(E13:F13)</f>
        <v>16</v>
      </c>
      <c r="I13" s="125"/>
      <c r="J13" s="125"/>
    </row>
    <row r="14" spans="1:11" s="193" customFormat="1" ht="15" customHeight="1" x14ac:dyDescent="0.25">
      <c r="A14" s="174">
        <v>8</v>
      </c>
      <c r="B14" s="126" t="s">
        <v>607</v>
      </c>
      <c r="C14" s="126" t="s">
        <v>836</v>
      </c>
      <c r="D14" s="126" t="s">
        <v>464</v>
      </c>
      <c r="E14" s="168">
        <v>4</v>
      </c>
      <c r="F14" s="168">
        <v>12</v>
      </c>
      <c r="G14" s="168">
        <f>SUM(E14:F14)</f>
        <v>16</v>
      </c>
      <c r="H14" s="225"/>
      <c r="I14" s="125"/>
      <c r="J14" s="103"/>
      <c r="K14" s="224"/>
    </row>
    <row r="15" spans="1:11" x14ac:dyDescent="0.25">
      <c r="A15" s="154">
        <v>9</v>
      </c>
      <c r="B15" s="126" t="s">
        <v>518</v>
      </c>
      <c r="C15" s="126" t="s">
        <v>519</v>
      </c>
      <c r="D15" s="136" t="s">
        <v>520</v>
      </c>
      <c r="E15" s="13">
        <v>9</v>
      </c>
      <c r="F15" s="13">
        <v>10</v>
      </c>
      <c r="G15" s="168">
        <f>SUM(E15:F15)</f>
        <v>19</v>
      </c>
      <c r="I15" s="125"/>
      <c r="J15" s="125"/>
    </row>
    <row r="16" spans="1:11" x14ac:dyDescent="0.25">
      <c r="A16" s="154">
        <v>10</v>
      </c>
      <c r="B16" s="126" t="s">
        <v>607</v>
      </c>
      <c r="C16" s="126" t="s">
        <v>749</v>
      </c>
      <c r="D16" s="126" t="s">
        <v>464</v>
      </c>
      <c r="E16" s="168">
        <v>13</v>
      </c>
      <c r="F16" s="168">
        <v>8</v>
      </c>
      <c r="G16" s="168">
        <f>SUM(E16:F16)</f>
        <v>21</v>
      </c>
      <c r="I16" s="125"/>
      <c r="J16" s="125"/>
    </row>
    <row r="17" spans="1:10" s="171" customFormat="1" x14ac:dyDescent="0.25">
      <c r="A17" s="154"/>
      <c r="B17" s="126" t="s">
        <v>462</v>
      </c>
      <c r="C17" s="126" t="s">
        <v>463</v>
      </c>
      <c r="D17" s="126" t="s">
        <v>464</v>
      </c>
      <c r="E17" s="168">
        <v>8</v>
      </c>
      <c r="F17" s="168" t="s">
        <v>1186</v>
      </c>
      <c r="G17" s="168"/>
      <c r="H17" s="150"/>
      <c r="I17" s="125"/>
      <c r="J17" s="125"/>
    </row>
    <row r="18" spans="1:10" s="150" customFormat="1" ht="17.25" customHeight="1" x14ac:dyDescent="0.25">
      <c r="A18" s="154"/>
      <c r="B18" s="170" t="s">
        <v>815</v>
      </c>
      <c r="C18" s="126" t="s">
        <v>816</v>
      </c>
      <c r="D18" s="126" t="s">
        <v>309</v>
      </c>
      <c r="E18" s="13">
        <v>8</v>
      </c>
      <c r="F18" s="13" t="s">
        <v>1186</v>
      </c>
      <c r="G18" s="168"/>
      <c r="I18" s="125"/>
      <c r="J18" s="125"/>
    </row>
    <row r="19" spans="1:10" x14ac:dyDescent="0.25">
      <c r="A19" s="154"/>
      <c r="B19" s="126"/>
      <c r="C19" s="126"/>
      <c r="D19" s="126"/>
      <c r="E19" s="168"/>
      <c r="F19" s="168"/>
      <c r="G19" s="168"/>
      <c r="I19" s="125"/>
      <c r="J19" s="125"/>
    </row>
  </sheetData>
  <sortState xmlns:xlrd2="http://schemas.microsoft.com/office/spreadsheetml/2017/richdata2" ref="A8:G18">
    <sortCondition ref="A8:A18"/>
  </sortState>
  <mergeCells count="5">
    <mergeCell ref="B1:C1"/>
    <mergeCell ref="B2:C2"/>
    <mergeCell ref="E4:F4"/>
    <mergeCell ref="E5:F5"/>
    <mergeCell ref="H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68275-6770-4718-8E71-713A622F8FD4}">
  <sheetPr>
    <pageSetUpPr fitToPage="1"/>
  </sheetPr>
  <dimension ref="A1:AG41"/>
  <sheetViews>
    <sheetView zoomScale="90" zoomScaleNormal="90" workbookViewId="0">
      <selection activeCell="C40" sqref="C40"/>
    </sheetView>
  </sheetViews>
  <sheetFormatPr defaultRowHeight="15" x14ac:dyDescent="0.25"/>
  <cols>
    <col min="1" max="1" width="4.28515625" style="173" customWidth="1"/>
    <col min="2" max="2" width="22.28515625" style="149" customWidth="1"/>
    <col min="3" max="3" width="33.5703125" style="149" customWidth="1"/>
    <col min="4" max="4" width="8.5703125" style="149" bestFit="1" customWidth="1"/>
    <col min="5" max="5" width="11.5703125" style="149" customWidth="1"/>
    <col min="6" max="6" width="10.7109375" style="149" customWidth="1"/>
    <col min="7" max="7" width="5.5703125" style="149" customWidth="1"/>
    <col min="8" max="8" width="5.85546875" style="149" customWidth="1"/>
    <col min="9" max="9" width="9.28515625" style="156" customWidth="1"/>
    <col min="10" max="11" width="5.5703125" style="149" customWidth="1"/>
    <col min="12" max="12" width="5.42578125" style="156" customWidth="1"/>
    <col min="13" max="13" width="6.5703125" style="149" customWidth="1"/>
    <col min="14" max="14" width="9.7109375" style="156" customWidth="1"/>
    <col min="15" max="15" width="5.5703125" style="149" customWidth="1"/>
    <col min="16" max="16" width="5.140625" style="149" customWidth="1"/>
    <col min="17" max="17" width="9.140625" style="149" customWidth="1"/>
    <col min="18" max="18" width="10.7109375" style="149" customWidth="1"/>
    <col min="19" max="20" width="6.5703125" style="149" customWidth="1"/>
    <col min="21" max="21" width="9.42578125" style="149" customWidth="1"/>
    <col min="22" max="23" width="6.5703125" style="149" customWidth="1"/>
    <col min="24" max="25" width="8.42578125" style="149" customWidth="1"/>
    <col min="26" max="26" width="11.140625" style="149" customWidth="1"/>
    <col min="27" max="28" width="7.5703125" style="149" customWidth="1"/>
    <col min="29" max="29" width="6.7109375" style="154" customWidth="1"/>
    <col min="30" max="33" width="9.140625" style="149"/>
    <col min="34" max="257" width="9.140625" style="172"/>
    <col min="258" max="258" width="4.28515625" style="172" customWidth="1"/>
    <col min="259" max="259" width="22.28515625" style="172" customWidth="1"/>
    <col min="260" max="260" width="19.5703125" style="172" customWidth="1"/>
    <col min="261" max="261" width="6.140625" style="172" customWidth="1"/>
    <col min="262" max="262" width="7.7109375" style="172" bestFit="1" customWidth="1"/>
    <col min="263" max="263" width="5" style="172" customWidth="1"/>
    <col min="264" max="264" width="6.5703125" style="172" customWidth="1"/>
    <col min="265" max="265" width="5.42578125" style="172" customWidth="1"/>
    <col min="266" max="266" width="6.5703125" style="172" customWidth="1"/>
    <col min="267" max="267" width="5.140625" style="172" customWidth="1"/>
    <col min="268" max="268" width="4.85546875" style="172" customWidth="1"/>
    <col min="269" max="269" width="5.5703125" style="172" customWidth="1"/>
    <col min="270" max="270" width="6.5703125" style="172" customWidth="1"/>
    <col min="271" max="271" width="10.140625" style="172" customWidth="1"/>
    <col min="272" max="272" width="5.42578125" style="172" customWidth="1"/>
    <col min="273" max="273" width="6.5703125" style="172" customWidth="1"/>
    <col min="274" max="274" width="5.28515625" style="172" customWidth="1"/>
    <col min="275" max="276" width="6.5703125" style="172" customWidth="1"/>
    <col min="277" max="277" width="5.140625" style="172" customWidth="1"/>
    <col min="278" max="284" width="6.5703125" style="172" customWidth="1"/>
    <col min="285" max="285" width="6.7109375" style="172" customWidth="1"/>
    <col min="286" max="513" width="9.140625" style="172"/>
    <col min="514" max="514" width="4.28515625" style="172" customWidth="1"/>
    <col min="515" max="515" width="22.28515625" style="172" customWidth="1"/>
    <col min="516" max="516" width="19.5703125" style="172" customWidth="1"/>
    <col min="517" max="517" width="6.140625" style="172" customWidth="1"/>
    <col min="518" max="518" width="7.7109375" style="172" bestFit="1" customWidth="1"/>
    <col min="519" max="519" width="5" style="172" customWidth="1"/>
    <col min="520" max="520" width="6.5703125" style="172" customWidth="1"/>
    <col min="521" max="521" width="5.42578125" style="172" customWidth="1"/>
    <col min="522" max="522" width="6.5703125" style="172" customWidth="1"/>
    <col min="523" max="523" width="5.140625" style="172" customWidth="1"/>
    <col min="524" max="524" width="4.85546875" style="172" customWidth="1"/>
    <col min="525" max="525" width="5.5703125" style="172" customWidth="1"/>
    <col min="526" max="526" width="6.5703125" style="172" customWidth="1"/>
    <col min="527" max="527" width="10.140625" style="172" customWidth="1"/>
    <col min="528" max="528" width="5.42578125" style="172" customWidth="1"/>
    <col min="529" max="529" width="6.5703125" style="172" customWidth="1"/>
    <col min="530" max="530" width="5.28515625" style="172" customWidth="1"/>
    <col min="531" max="532" width="6.5703125" style="172" customWidth="1"/>
    <col min="533" max="533" width="5.140625" style="172" customWidth="1"/>
    <col min="534" max="540" width="6.5703125" style="172" customWidth="1"/>
    <col min="541" max="541" width="6.7109375" style="172" customWidth="1"/>
    <col min="542" max="769" width="9.140625" style="172"/>
    <col min="770" max="770" width="4.28515625" style="172" customWidth="1"/>
    <col min="771" max="771" width="22.28515625" style="172" customWidth="1"/>
    <col min="772" max="772" width="19.5703125" style="172" customWidth="1"/>
    <col min="773" max="773" width="6.140625" style="172" customWidth="1"/>
    <col min="774" max="774" width="7.7109375" style="172" bestFit="1" customWidth="1"/>
    <col min="775" max="775" width="5" style="172" customWidth="1"/>
    <col min="776" max="776" width="6.5703125" style="172" customWidth="1"/>
    <col min="777" max="777" width="5.42578125" style="172" customWidth="1"/>
    <col min="778" max="778" width="6.5703125" style="172" customWidth="1"/>
    <col min="779" max="779" width="5.140625" style="172" customWidth="1"/>
    <col min="780" max="780" width="4.85546875" style="172" customWidth="1"/>
    <col min="781" max="781" width="5.5703125" style="172" customWidth="1"/>
    <col min="782" max="782" width="6.5703125" style="172" customWidth="1"/>
    <col min="783" max="783" width="10.140625" style="172" customWidth="1"/>
    <col min="784" max="784" width="5.42578125" style="172" customWidth="1"/>
    <col min="785" max="785" width="6.5703125" style="172" customWidth="1"/>
    <col min="786" max="786" width="5.28515625" style="172" customWidth="1"/>
    <col min="787" max="788" width="6.5703125" style="172" customWidth="1"/>
    <col min="789" max="789" width="5.140625" style="172" customWidth="1"/>
    <col min="790" max="796" width="6.5703125" style="172" customWidth="1"/>
    <col min="797" max="797" width="6.7109375" style="172" customWidth="1"/>
    <col min="798" max="1025" width="9.140625" style="172"/>
    <col min="1026" max="1026" width="4.28515625" style="172" customWidth="1"/>
    <col min="1027" max="1027" width="22.28515625" style="172" customWidth="1"/>
    <col min="1028" max="1028" width="19.5703125" style="172" customWidth="1"/>
    <col min="1029" max="1029" width="6.140625" style="172" customWidth="1"/>
    <col min="1030" max="1030" width="7.7109375" style="172" bestFit="1" customWidth="1"/>
    <col min="1031" max="1031" width="5" style="172" customWidth="1"/>
    <col min="1032" max="1032" width="6.5703125" style="172" customWidth="1"/>
    <col min="1033" max="1033" width="5.42578125" style="172" customWidth="1"/>
    <col min="1034" max="1034" width="6.5703125" style="172" customWidth="1"/>
    <col min="1035" max="1035" width="5.140625" style="172" customWidth="1"/>
    <col min="1036" max="1036" width="4.85546875" style="172" customWidth="1"/>
    <col min="1037" max="1037" width="5.5703125" style="172" customWidth="1"/>
    <col min="1038" max="1038" width="6.5703125" style="172" customWidth="1"/>
    <col min="1039" max="1039" width="10.140625" style="172" customWidth="1"/>
    <col min="1040" max="1040" width="5.42578125" style="172" customWidth="1"/>
    <col min="1041" max="1041" width="6.5703125" style="172" customWidth="1"/>
    <col min="1042" max="1042" width="5.28515625" style="172" customWidth="1"/>
    <col min="1043" max="1044" width="6.5703125" style="172" customWidth="1"/>
    <col min="1045" max="1045" width="5.140625" style="172" customWidth="1"/>
    <col min="1046" max="1052" width="6.5703125" style="172" customWidth="1"/>
    <col min="1053" max="1053" width="6.7109375" style="172" customWidth="1"/>
    <col min="1054" max="1281" width="9.140625" style="172"/>
    <col min="1282" max="1282" width="4.28515625" style="172" customWidth="1"/>
    <col min="1283" max="1283" width="22.28515625" style="172" customWidth="1"/>
    <col min="1284" max="1284" width="19.5703125" style="172" customWidth="1"/>
    <col min="1285" max="1285" width="6.140625" style="172" customWidth="1"/>
    <col min="1286" max="1286" width="7.7109375" style="172" bestFit="1" customWidth="1"/>
    <col min="1287" max="1287" width="5" style="172" customWidth="1"/>
    <col min="1288" max="1288" width="6.5703125" style="172" customWidth="1"/>
    <col min="1289" max="1289" width="5.42578125" style="172" customWidth="1"/>
    <col min="1290" max="1290" width="6.5703125" style="172" customWidth="1"/>
    <col min="1291" max="1291" width="5.140625" style="172" customWidth="1"/>
    <col min="1292" max="1292" width="4.85546875" style="172" customWidth="1"/>
    <col min="1293" max="1293" width="5.5703125" style="172" customWidth="1"/>
    <col min="1294" max="1294" width="6.5703125" style="172" customWidth="1"/>
    <col min="1295" max="1295" width="10.140625" style="172" customWidth="1"/>
    <col min="1296" max="1296" width="5.42578125" style="172" customWidth="1"/>
    <col min="1297" max="1297" width="6.5703125" style="172" customWidth="1"/>
    <col min="1298" max="1298" width="5.28515625" style="172" customWidth="1"/>
    <col min="1299" max="1300" width="6.5703125" style="172" customWidth="1"/>
    <col min="1301" max="1301" width="5.140625" style="172" customWidth="1"/>
    <col min="1302" max="1308" width="6.5703125" style="172" customWidth="1"/>
    <col min="1309" max="1309" width="6.7109375" style="172" customWidth="1"/>
    <col min="1310" max="1537" width="9.140625" style="172"/>
    <col min="1538" max="1538" width="4.28515625" style="172" customWidth="1"/>
    <col min="1539" max="1539" width="22.28515625" style="172" customWidth="1"/>
    <col min="1540" max="1540" width="19.5703125" style="172" customWidth="1"/>
    <col min="1541" max="1541" width="6.140625" style="172" customWidth="1"/>
    <col min="1542" max="1542" width="7.7109375" style="172" bestFit="1" customWidth="1"/>
    <col min="1543" max="1543" width="5" style="172" customWidth="1"/>
    <col min="1544" max="1544" width="6.5703125" style="172" customWidth="1"/>
    <col min="1545" max="1545" width="5.42578125" style="172" customWidth="1"/>
    <col min="1546" max="1546" width="6.5703125" style="172" customWidth="1"/>
    <col min="1547" max="1547" width="5.140625" style="172" customWidth="1"/>
    <col min="1548" max="1548" width="4.85546875" style="172" customWidth="1"/>
    <col min="1549" max="1549" width="5.5703125" style="172" customWidth="1"/>
    <col min="1550" max="1550" width="6.5703125" style="172" customWidth="1"/>
    <col min="1551" max="1551" width="10.140625" style="172" customWidth="1"/>
    <col min="1552" max="1552" width="5.42578125" style="172" customWidth="1"/>
    <col min="1553" max="1553" width="6.5703125" style="172" customWidth="1"/>
    <col min="1554" max="1554" width="5.28515625" style="172" customWidth="1"/>
    <col min="1555" max="1556" width="6.5703125" style="172" customWidth="1"/>
    <col min="1557" max="1557" width="5.140625" style="172" customWidth="1"/>
    <col min="1558" max="1564" width="6.5703125" style="172" customWidth="1"/>
    <col min="1565" max="1565" width="6.7109375" style="172" customWidth="1"/>
    <col min="1566" max="1793" width="9.140625" style="172"/>
    <col min="1794" max="1794" width="4.28515625" style="172" customWidth="1"/>
    <col min="1795" max="1795" width="22.28515625" style="172" customWidth="1"/>
    <col min="1796" max="1796" width="19.5703125" style="172" customWidth="1"/>
    <col min="1797" max="1797" width="6.140625" style="172" customWidth="1"/>
    <col min="1798" max="1798" width="7.7109375" style="172" bestFit="1" customWidth="1"/>
    <col min="1799" max="1799" width="5" style="172" customWidth="1"/>
    <col min="1800" max="1800" width="6.5703125" style="172" customWidth="1"/>
    <col min="1801" max="1801" width="5.42578125" style="172" customWidth="1"/>
    <col min="1802" max="1802" width="6.5703125" style="172" customWidth="1"/>
    <col min="1803" max="1803" width="5.140625" style="172" customWidth="1"/>
    <col min="1804" max="1804" width="4.85546875" style="172" customWidth="1"/>
    <col min="1805" max="1805" width="5.5703125" style="172" customWidth="1"/>
    <col min="1806" max="1806" width="6.5703125" style="172" customWidth="1"/>
    <col min="1807" max="1807" width="10.140625" style="172" customWidth="1"/>
    <col min="1808" max="1808" width="5.42578125" style="172" customWidth="1"/>
    <col min="1809" max="1809" width="6.5703125" style="172" customWidth="1"/>
    <col min="1810" max="1810" width="5.28515625" style="172" customWidth="1"/>
    <col min="1811" max="1812" width="6.5703125" style="172" customWidth="1"/>
    <col min="1813" max="1813" width="5.140625" style="172" customWidth="1"/>
    <col min="1814" max="1820" width="6.5703125" style="172" customWidth="1"/>
    <col min="1821" max="1821" width="6.7109375" style="172" customWidth="1"/>
    <col min="1822" max="2049" width="9.140625" style="172"/>
    <col min="2050" max="2050" width="4.28515625" style="172" customWidth="1"/>
    <col min="2051" max="2051" width="22.28515625" style="172" customWidth="1"/>
    <col min="2052" max="2052" width="19.5703125" style="172" customWidth="1"/>
    <col min="2053" max="2053" width="6.140625" style="172" customWidth="1"/>
    <col min="2054" max="2054" width="7.7109375" style="172" bestFit="1" customWidth="1"/>
    <col min="2055" max="2055" width="5" style="172" customWidth="1"/>
    <col min="2056" max="2056" width="6.5703125" style="172" customWidth="1"/>
    <col min="2057" max="2057" width="5.42578125" style="172" customWidth="1"/>
    <col min="2058" max="2058" width="6.5703125" style="172" customWidth="1"/>
    <col min="2059" max="2059" width="5.140625" style="172" customWidth="1"/>
    <col min="2060" max="2060" width="4.85546875" style="172" customWidth="1"/>
    <col min="2061" max="2061" width="5.5703125" style="172" customWidth="1"/>
    <col min="2062" max="2062" width="6.5703125" style="172" customWidth="1"/>
    <col min="2063" max="2063" width="10.140625" style="172" customWidth="1"/>
    <col min="2064" max="2064" width="5.42578125" style="172" customWidth="1"/>
    <col min="2065" max="2065" width="6.5703125" style="172" customWidth="1"/>
    <col min="2066" max="2066" width="5.28515625" style="172" customWidth="1"/>
    <col min="2067" max="2068" width="6.5703125" style="172" customWidth="1"/>
    <col min="2069" max="2069" width="5.140625" style="172" customWidth="1"/>
    <col min="2070" max="2076" width="6.5703125" style="172" customWidth="1"/>
    <col min="2077" max="2077" width="6.7109375" style="172" customWidth="1"/>
    <col min="2078" max="2305" width="9.140625" style="172"/>
    <col min="2306" max="2306" width="4.28515625" style="172" customWidth="1"/>
    <col min="2307" max="2307" width="22.28515625" style="172" customWidth="1"/>
    <col min="2308" max="2308" width="19.5703125" style="172" customWidth="1"/>
    <col min="2309" max="2309" width="6.140625" style="172" customWidth="1"/>
    <col min="2310" max="2310" width="7.7109375" style="172" bestFit="1" customWidth="1"/>
    <col min="2311" max="2311" width="5" style="172" customWidth="1"/>
    <col min="2312" max="2312" width="6.5703125" style="172" customWidth="1"/>
    <col min="2313" max="2313" width="5.42578125" style="172" customWidth="1"/>
    <col min="2314" max="2314" width="6.5703125" style="172" customWidth="1"/>
    <col min="2315" max="2315" width="5.140625" style="172" customWidth="1"/>
    <col min="2316" max="2316" width="4.85546875" style="172" customWidth="1"/>
    <col min="2317" max="2317" width="5.5703125" style="172" customWidth="1"/>
    <col min="2318" max="2318" width="6.5703125" style="172" customWidth="1"/>
    <col min="2319" max="2319" width="10.140625" style="172" customWidth="1"/>
    <col min="2320" max="2320" width="5.42578125" style="172" customWidth="1"/>
    <col min="2321" max="2321" width="6.5703125" style="172" customWidth="1"/>
    <col min="2322" max="2322" width="5.28515625" style="172" customWidth="1"/>
    <col min="2323" max="2324" width="6.5703125" style="172" customWidth="1"/>
    <col min="2325" max="2325" width="5.140625" style="172" customWidth="1"/>
    <col min="2326" max="2332" width="6.5703125" style="172" customWidth="1"/>
    <col min="2333" max="2333" width="6.7109375" style="172" customWidth="1"/>
    <col min="2334" max="2561" width="9.140625" style="172"/>
    <col min="2562" max="2562" width="4.28515625" style="172" customWidth="1"/>
    <col min="2563" max="2563" width="22.28515625" style="172" customWidth="1"/>
    <col min="2564" max="2564" width="19.5703125" style="172" customWidth="1"/>
    <col min="2565" max="2565" width="6.140625" style="172" customWidth="1"/>
    <col min="2566" max="2566" width="7.7109375" style="172" bestFit="1" customWidth="1"/>
    <col min="2567" max="2567" width="5" style="172" customWidth="1"/>
    <col min="2568" max="2568" width="6.5703125" style="172" customWidth="1"/>
    <col min="2569" max="2569" width="5.42578125" style="172" customWidth="1"/>
    <col min="2570" max="2570" width="6.5703125" style="172" customWidth="1"/>
    <col min="2571" max="2571" width="5.140625" style="172" customWidth="1"/>
    <col min="2572" max="2572" width="4.85546875" style="172" customWidth="1"/>
    <col min="2573" max="2573" width="5.5703125" style="172" customWidth="1"/>
    <col min="2574" max="2574" width="6.5703125" style="172" customWidth="1"/>
    <col min="2575" max="2575" width="10.140625" style="172" customWidth="1"/>
    <col min="2576" max="2576" width="5.42578125" style="172" customWidth="1"/>
    <col min="2577" max="2577" width="6.5703125" style="172" customWidth="1"/>
    <col min="2578" max="2578" width="5.28515625" style="172" customWidth="1"/>
    <col min="2579" max="2580" width="6.5703125" style="172" customWidth="1"/>
    <col min="2581" max="2581" width="5.140625" style="172" customWidth="1"/>
    <col min="2582" max="2588" width="6.5703125" style="172" customWidth="1"/>
    <col min="2589" max="2589" width="6.7109375" style="172" customWidth="1"/>
    <col min="2590" max="2817" width="9.140625" style="172"/>
    <col min="2818" max="2818" width="4.28515625" style="172" customWidth="1"/>
    <col min="2819" max="2819" width="22.28515625" style="172" customWidth="1"/>
    <col min="2820" max="2820" width="19.5703125" style="172" customWidth="1"/>
    <col min="2821" max="2821" width="6.140625" style="172" customWidth="1"/>
    <col min="2822" max="2822" width="7.7109375" style="172" bestFit="1" customWidth="1"/>
    <col min="2823" max="2823" width="5" style="172" customWidth="1"/>
    <col min="2824" max="2824" width="6.5703125" style="172" customWidth="1"/>
    <col min="2825" max="2825" width="5.42578125" style="172" customWidth="1"/>
    <col min="2826" max="2826" width="6.5703125" style="172" customWidth="1"/>
    <col min="2827" max="2827" width="5.140625" style="172" customWidth="1"/>
    <col min="2828" max="2828" width="4.85546875" style="172" customWidth="1"/>
    <col min="2829" max="2829" width="5.5703125" style="172" customWidth="1"/>
    <col min="2830" max="2830" width="6.5703125" style="172" customWidth="1"/>
    <col min="2831" max="2831" width="10.140625" style="172" customWidth="1"/>
    <col min="2832" max="2832" width="5.42578125" style="172" customWidth="1"/>
    <col min="2833" max="2833" width="6.5703125" style="172" customWidth="1"/>
    <col min="2834" max="2834" width="5.28515625" style="172" customWidth="1"/>
    <col min="2835" max="2836" width="6.5703125" style="172" customWidth="1"/>
    <col min="2837" max="2837" width="5.140625" style="172" customWidth="1"/>
    <col min="2838" max="2844" width="6.5703125" style="172" customWidth="1"/>
    <col min="2845" max="2845" width="6.7109375" style="172" customWidth="1"/>
    <col min="2846" max="3073" width="9.140625" style="172"/>
    <col min="3074" max="3074" width="4.28515625" style="172" customWidth="1"/>
    <col min="3075" max="3075" width="22.28515625" style="172" customWidth="1"/>
    <col min="3076" max="3076" width="19.5703125" style="172" customWidth="1"/>
    <col min="3077" max="3077" width="6.140625" style="172" customWidth="1"/>
    <col min="3078" max="3078" width="7.7109375" style="172" bestFit="1" customWidth="1"/>
    <col min="3079" max="3079" width="5" style="172" customWidth="1"/>
    <col min="3080" max="3080" width="6.5703125" style="172" customWidth="1"/>
    <col min="3081" max="3081" width="5.42578125" style="172" customWidth="1"/>
    <col min="3082" max="3082" width="6.5703125" style="172" customWidth="1"/>
    <col min="3083" max="3083" width="5.140625" style="172" customWidth="1"/>
    <col min="3084" max="3084" width="4.85546875" style="172" customWidth="1"/>
    <col min="3085" max="3085" width="5.5703125" style="172" customWidth="1"/>
    <col min="3086" max="3086" width="6.5703125" style="172" customWidth="1"/>
    <col min="3087" max="3087" width="10.140625" style="172" customWidth="1"/>
    <col min="3088" max="3088" width="5.42578125" style="172" customWidth="1"/>
    <col min="3089" max="3089" width="6.5703125" style="172" customWidth="1"/>
    <col min="3090" max="3090" width="5.28515625" style="172" customWidth="1"/>
    <col min="3091" max="3092" width="6.5703125" style="172" customWidth="1"/>
    <col min="3093" max="3093" width="5.140625" style="172" customWidth="1"/>
    <col min="3094" max="3100" width="6.5703125" style="172" customWidth="1"/>
    <col min="3101" max="3101" width="6.7109375" style="172" customWidth="1"/>
    <col min="3102" max="3329" width="9.140625" style="172"/>
    <col min="3330" max="3330" width="4.28515625" style="172" customWidth="1"/>
    <col min="3331" max="3331" width="22.28515625" style="172" customWidth="1"/>
    <col min="3332" max="3332" width="19.5703125" style="172" customWidth="1"/>
    <col min="3333" max="3333" width="6.140625" style="172" customWidth="1"/>
    <col min="3334" max="3334" width="7.7109375" style="172" bestFit="1" customWidth="1"/>
    <col min="3335" max="3335" width="5" style="172" customWidth="1"/>
    <col min="3336" max="3336" width="6.5703125" style="172" customWidth="1"/>
    <col min="3337" max="3337" width="5.42578125" style="172" customWidth="1"/>
    <col min="3338" max="3338" width="6.5703125" style="172" customWidth="1"/>
    <col min="3339" max="3339" width="5.140625" style="172" customWidth="1"/>
    <col min="3340" max="3340" width="4.85546875" style="172" customWidth="1"/>
    <col min="3341" max="3341" width="5.5703125" style="172" customWidth="1"/>
    <col min="3342" max="3342" width="6.5703125" style="172" customWidth="1"/>
    <col min="3343" max="3343" width="10.140625" style="172" customWidth="1"/>
    <col min="3344" max="3344" width="5.42578125" style="172" customWidth="1"/>
    <col min="3345" max="3345" width="6.5703125" style="172" customWidth="1"/>
    <col min="3346" max="3346" width="5.28515625" style="172" customWidth="1"/>
    <col min="3347" max="3348" width="6.5703125" style="172" customWidth="1"/>
    <col min="3349" max="3349" width="5.140625" style="172" customWidth="1"/>
    <col min="3350" max="3356" width="6.5703125" style="172" customWidth="1"/>
    <col min="3357" max="3357" width="6.7109375" style="172" customWidth="1"/>
    <col min="3358" max="3585" width="9.140625" style="172"/>
    <col min="3586" max="3586" width="4.28515625" style="172" customWidth="1"/>
    <col min="3587" max="3587" width="22.28515625" style="172" customWidth="1"/>
    <col min="3588" max="3588" width="19.5703125" style="172" customWidth="1"/>
    <col min="3589" max="3589" width="6.140625" style="172" customWidth="1"/>
    <col min="3590" max="3590" width="7.7109375" style="172" bestFit="1" customWidth="1"/>
    <col min="3591" max="3591" width="5" style="172" customWidth="1"/>
    <col min="3592" max="3592" width="6.5703125" style="172" customWidth="1"/>
    <col min="3593" max="3593" width="5.42578125" style="172" customWidth="1"/>
    <col min="3594" max="3594" width="6.5703125" style="172" customWidth="1"/>
    <col min="3595" max="3595" width="5.140625" style="172" customWidth="1"/>
    <col min="3596" max="3596" width="4.85546875" style="172" customWidth="1"/>
    <col min="3597" max="3597" width="5.5703125" style="172" customWidth="1"/>
    <col min="3598" max="3598" width="6.5703125" style="172" customWidth="1"/>
    <col min="3599" max="3599" width="10.140625" style="172" customWidth="1"/>
    <col min="3600" max="3600" width="5.42578125" style="172" customWidth="1"/>
    <col min="3601" max="3601" width="6.5703125" style="172" customWidth="1"/>
    <col min="3602" max="3602" width="5.28515625" style="172" customWidth="1"/>
    <col min="3603" max="3604" width="6.5703125" style="172" customWidth="1"/>
    <col min="3605" max="3605" width="5.140625" style="172" customWidth="1"/>
    <col min="3606" max="3612" width="6.5703125" style="172" customWidth="1"/>
    <col min="3613" max="3613" width="6.7109375" style="172" customWidth="1"/>
    <col min="3614" max="3841" width="9.140625" style="172"/>
    <col min="3842" max="3842" width="4.28515625" style="172" customWidth="1"/>
    <col min="3843" max="3843" width="22.28515625" style="172" customWidth="1"/>
    <col min="3844" max="3844" width="19.5703125" style="172" customWidth="1"/>
    <col min="3845" max="3845" width="6.140625" style="172" customWidth="1"/>
    <col min="3846" max="3846" width="7.7109375" style="172" bestFit="1" customWidth="1"/>
    <col min="3847" max="3847" width="5" style="172" customWidth="1"/>
    <col min="3848" max="3848" width="6.5703125" style="172" customWidth="1"/>
    <col min="3849" max="3849" width="5.42578125" style="172" customWidth="1"/>
    <col min="3850" max="3850" width="6.5703125" style="172" customWidth="1"/>
    <col min="3851" max="3851" width="5.140625" style="172" customWidth="1"/>
    <col min="3852" max="3852" width="4.85546875" style="172" customWidth="1"/>
    <col min="3853" max="3853" width="5.5703125" style="172" customWidth="1"/>
    <col min="3854" max="3854" width="6.5703125" style="172" customWidth="1"/>
    <col min="3855" max="3855" width="10.140625" style="172" customWidth="1"/>
    <col min="3856" max="3856" width="5.42578125" style="172" customWidth="1"/>
    <col min="3857" max="3857" width="6.5703125" style="172" customWidth="1"/>
    <col min="3858" max="3858" width="5.28515625" style="172" customWidth="1"/>
    <col min="3859" max="3860" width="6.5703125" style="172" customWidth="1"/>
    <col min="3861" max="3861" width="5.140625" style="172" customWidth="1"/>
    <col min="3862" max="3868" width="6.5703125" style="172" customWidth="1"/>
    <col min="3869" max="3869" width="6.7109375" style="172" customWidth="1"/>
    <col min="3870" max="4097" width="9.140625" style="172"/>
    <col min="4098" max="4098" width="4.28515625" style="172" customWidth="1"/>
    <col min="4099" max="4099" width="22.28515625" style="172" customWidth="1"/>
    <col min="4100" max="4100" width="19.5703125" style="172" customWidth="1"/>
    <col min="4101" max="4101" width="6.140625" style="172" customWidth="1"/>
    <col min="4102" max="4102" width="7.7109375" style="172" bestFit="1" customWidth="1"/>
    <col min="4103" max="4103" width="5" style="172" customWidth="1"/>
    <col min="4104" max="4104" width="6.5703125" style="172" customWidth="1"/>
    <col min="4105" max="4105" width="5.42578125" style="172" customWidth="1"/>
    <col min="4106" max="4106" width="6.5703125" style="172" customWidth="1"/>
    <col min="4107" max="4107" width="5.140625" style="172" customWidth="1"/>
    <col min="4108" max="4108" width="4.85546875" style="172" customWidth="1"/>
    <col min="4109" max="4109" width="5.5703125" style="172" customWidth="1"/>
    <col min="4110" max="4110" width="6.5703125" style="172" customWidth="1"/>
    <col min="4111" max="4111" width="10.140625" style="172" customWidth="1"/>
    <col min="4112" max="4112" width="5.42578125" style="172" customWidth="1"/>
    <col min="4113" max="4113" width="6.5703125" style="172" customWidth="1"/>
    <col min="4114" max="4114" width="5.28515625" style="172" customWidth="1"/>
    <col min="4115" max="4116" width="6.5703125" style="172" customWidth="1"/>
    <col min="4117" max="4117" width="5.140625" style="172" customWidth="1"/>
    <col min="4118" max="4124" width="6.5703125" style="172" customWidth="1"/>
    <col min="4125" max="4125" width="6.7109375" style="172" customWidth="1"/>
    <col min="4126" max="4353" width="9.140625" style="172"/>
    <col min="4354" max="4354" width="4.28515625" style="172" customWidth="1"/>
    <col min="4355" max="4355" width="22.28515625" style="172" customWidth="1"/>
    <col min="4356" max="4356" width="19.5703125" style="172" customWidth="1"/>
    <col min="4357" max="4357" width="6.140625" style="172" customWidth="1"/>
    <col min="4358" max="4358" width="7.7109375" style="172" bestFit="1" customWidth="1"/>
    <col min="4359" max="4359" width="5" style="172" customWidth="1"/>
    <col min="4360" max="4360" width="6.5703125" style="172" customWidth="1"/>
    <col min="4361" max="4361" width="5.42578125" style="172" customWidth="1"/>
    <col min="4362" max="4362" width="6.5703125" style="172" customWidth="1"/>
    <col min="4363" max="4363" width="5.140625" style="172" customWidth="1"/>
    <col min="4364" max="4364" width="4.85546875" style="172" customWidth="1"/>
    <col min="4365" max="4365" width="5.5703125" style="172" customWidth="1"/>
    <col min="4366" max="4366" width="6.5703125" style="172" customWidth="1"/>
    <col min="4367" max="4367" width="10.140625" style="172" customWidth="1"/>
    <col min="4368" max="4368" width="5.42578125" style="172" customWidth="1"/>
    <col min="4369" max="4369" width="6.5703125" style="172" customWidth="1"/>
    <col min="4370" max="4370" width="5.28515625" style="172" customWidth="1"/>
    <col min="4371" max="4372" width="6.5703125" style="172" customWidth="1"/>
    <col min="4373" max="4373" width="5.140625" style="172" customWidth="1"/>
    <col min="4374" max="4380" width="6.5703125" style="172" customWidth="1"/>
    <col min="4381" max="4381" width="6.7109375" style="172" customWidth="1"/>
    <col min="4382" max="4609" width="9.140625" style="172"/>
    <col min="4610" max="4610" width="4.28515625" style="172" customWidth="1"/>
    <col min="4611" max="4611" width="22.28515625" style="172" customWidth="1"/>
    <col min="4612" max="4612" width="19.5703125" style="172" customWidth="1"/>
    <col min="4613" max="4613" width="6.140625" style="172" customWidth="1"/>
    <col min="4614" max="4614" width="7.7109375" style="172" bestFit="1" customWidth="1"/>
    <col min="4615" max="4615" width="5" style="172" customWidth="1"/>
    <col min="4616" max="4616" width="6.5703125" style="172" customWidth="1"/>
    <col min="4617" max="4617" width="5.42578125" style="172" customWidth="1"/>
    <col min="4618" max="4618" width="6.5703125" style="172" customWidth="1"/>
    <col min="4619" max="4619" width="5.140625" style="172" customWidth="1"/>
    <col min="4620" max="4620" width="4.85546875" style="172" customWidth="1"/>
    <col min="4621" max="4621" width="5.5703125" style="172" customWidth="1"/>
    <col min="4622" max="4622" width="6.5703125" style="172" customWidth="1"/>
    <col min="4623" max="4623" width="10.140625" style="172" customWidth="1"/>
    <col min="4624" max="4624" width="5.42578125" style="172" customWidth="1"/>
    <col min="4625" max="4625" width="6.5703125" style="172" customWidth="1"/>
    <col min="4626" max="4626" width="5.28515625" style="172" customWidth="1"/>
    <col min="4627" max="4628" width="6.5703125" style="172" customWidth="1"/>
    <col min="4629" max="4629" width="5.140625" style="172" customWidth="1"/>
    <col min="4630" max="4636" width="6.5703125" style="172" customWidth="1"/>
    <col min="4637" max="4637" width="6.7109375" style="172" customWidth="1"/>
    <col min="4638" max="4865" width="9.140625" style="172"/>
    <col min="4866" max="4866" width="4.28515625" style="172" customWidth="1"/>
    <col min="4867" max="4867" width="22.28515625" style="172" customWidth="1"/>
    <col min="4868" max="4868" width="19.5703125" style="172" customWidth="1"/>
    <col min="4869" max="4869" width="6.140625" style="172" customWidth="1"/>
    <col min="4870" max="4870" width="7.7109375" style="172" bestFit="1" customWidth="1"/>
    <col min="4871" max="4871" width="5" style="172" customWidth="1"/>
    <col min="4872" max="4872" width="6.5703125" style="172" customWidth="1"/>
    <col min="4873" max="4873" width="5.42578125" style="172" customWidth="1"/>
    <col min="4874" max="4874" width="6.5703125" style="172" customWidth="1"/>
    <col min="4875" max="4875" width="5.140625" style="172" customWidth="1"/>
    <col min="4876" max="4876" width="4.85546875" style="172" customWidth="1"/>
    <col min="4877" max="4877" width="5.5703125" style="172" customWidth="1"/>
    <col min="4878" max="4878" width="6.5703125" style="172" customWidth="1"/>
    <col min="4879" max="4879" width="10.140625" style="172" customWidth="1"/>
    <col min="4880" max="4880" width="5.42578125" style="172" customWidth="1"/>
    <col min="4881" max="4881" width="6.5703125" style="172" customWidth="1"/>
    <col min="4882" max="4882" width="5.28515625" style="172" customWidth="1"/>
    <col min="4883" max="4884" width="6.5703125" style="172" customWidth="1"/>
    <col min="4885" max="4885" width="5.140625" style="172" customWidth="1"/>
    <col min="4886" max="4892" width="6.5703125" style="172" customWidth="1"/>
    <col min="4893" max="4893" width="6.7109375" style="172" customWidth="1"/>
    <col min="4894" max="5121" width="9.140625" style="172"/>
    <col min="5122" max="5122" width="4.28515625" style="172" customWidth="1"/>
    <col min="5123" max="5123" width="22.28515625" style="172" customWidth="1"/>
    <col min="5124" max="5124" width="19.5703125" style="172" customWidth="1"/>
    <col min="5125" max="5125" width="6.140625" style="172" customWidth="1"/>
    <col min="5126" max="5126" width="7.7109375" style="172" bestFit="1" customWidth="1"/>
    <col min="5127" max="5127" width="5" style="172" customWidth="1"/>
    <col min="5128" max="5128" width="6.5703125" style="172" customWidth="1"/>
    <col min="5129" max="5129" width="5.42578125" style="172" customWidth="1"/>
    <col min="5130" max="5130" width="6.5703125" style="172" customWidth="1"/>
    <col min="5131" max="5131" width="5.140625" style="172" customWidth="1"/>
    <col min="5132" max="5132" width="4.85546875" style="172" customWidth="1"/>
    <col min="5133" max="5133" width="5.5703125" style="172" customWidth="1"/>
    <col min="5134" max="5134" width="6.5703125" style="172" customWidth="1"/>
    <col min="5135" max="5135" width="10.140625" style="172" customWidth="1"/>
    <col min="5136" max="5136" width="5.42578125" style="172" customWidth="1"/>
    <col min="5137" max="5137" width="6.5703125" style="172" customWidth="1"/>
    <col min="5138" max="5138" width="5.28515625" style="172" customWidth="1"/>
    <col min="5139" max="5140" width="6.5703125" style="172" customWidth="1"/>
    <col min="5141" max="5141" width="5.140625" style="172" customWidth="1"/>
    <col min="5142" max="5148" width="6.5703125" style="172" customWidth="1"/>
    <col min="5149" max="5149" width="6.7109375" style="172" customWidth="1"/>
    <col min="5150" max="5377" width="9.140625" style="172"/>
    <col min="5378" max="5378" width="4.28515625" style="172" customWidth="1"/>
    <col min="5379" max="5379" width="22.28515625" style="172" customWidth="1"/>
    <col min="5380" max="5380" width="19.5703125" style="172" customWidth="1"/>
    <col min="5381" max="5381" width="6.140625" style="172" customWidth="1"/>
    <col min="5382" max="5382" width="7.7109375" style="172" bestFit="1" customWidth="1"/>
    <col min="5383" max="5383" width="5" style="172" customWidth="1"/>
    <col min="5384" max="5384" width="6.5703125" style="172" customWidth="1"/>
    <col min="5385" max="5385" width="5.42578125" style="172" customWidth="1"/>
    <col min="5386" max="5386" width="6.5703125" style="172" customWidth="1"/>
    <col min="5387" max="5387" width="5.140625" style="172" customWidth="1"/>
    <col min="5388" max="5388" width="4.85546875" style="172" customWidth="1"/>
    <col min="5389" max="5389" width="5.5703125" style="172" customWidth="1"/>
    <col min="5390" max="5390" width="6.5703125" style="172" customWidth="1"/>
    <col min="5391" max="5391" width="10.140625" style="172" customWidth="1"/>
    <col min="5392" max="5392" width="5.42578125" style="172" customWidth="1"/>
    <col min="5393" max="5393" width="6.5703125" style="172" customWidth="1"/>
    <col min="5394" max="5394" width="5.28515625" style="172" customWidth="1"/>
    <col min="5395" max="5396" width="6.5703125" style="172" customWidth="1"/>
    <col min="5397" max="5397" width="5.140625" style="172" customWidth="1"/>
    <col min="5398" max="5404" width="6.5703125" style="172" customWidth="1"/>
    <col min="5405" max="5405" width="6.7109375" style="172" customWidth="1"/>
    <col min="5406" max="5633" width="9.140625" style="172"/>
    <col min="5634" max="5634" width="4.28515625" style="172" customWidth="1"/>
    <col min="5635" max="5635" width="22.28515625" style="172" customWidth="1"/>
    <col min="5636" max="5636" width="19.5703125" style="172" customWidth="1"/>
    <col min="5637" max="5637" width="6.140625" style="172" customWidth="1"/>
    <col min="5638" max="5638" width="7.7109375" style="172" bestFit="1" customWidth="1"/>
    <col min="5639" max="5639" width="5" style="172" customWidth="1"/>
    <col min="5640" max="5640" width="6.5703125" style="172" customWidth="1"/>
    <col min="5641" max="5641" width="5.42578125" style="172" customWidth="1"/>
    <col min="5642" max="5642" width="6.5703125" style="172" customWidth="1"/>
    <col min="5643" max="5643" width="5.140625" style="172" customWidth="1"/>
    <col min="5644" max="5644" width="4.85546875" style="172" customWidth="1"/>
    <col min="5645" max="5645" width="5.5703125" style="172" customWidth="1"/>
    <col min="5646" max="5646" width="6.5703125" style="172" customWidth="1"/>
    <col min="5647" max="5647" width="10.140625" style="172" customWidth="1"/>
    <col min="5648" max="5648" width="5.42578125" style="172" customWidth="1"/>
    <col min="5649" max="5649" width="6.5703125" style="172" customWidth="1"/>
    <col min="5650" max="5650" width="5.28515625" style="172" customWidth="1"/>
    <col min="5651" max="5652" width="6.5703125" style="172" customWidth="1"/>
    <col min="5653" max="5653" width="5.140625" style="172" customWidth="1"/>
    <col min="5654" max="5660" width="6.5703125" style="172" customWidth="1"/>
    <col min="5661" max="5661" width="6.7109375" style="172" customWidth="1"/>
    <col min="5662" max="5889" width="9.140625" style="172"/>
    <col min="5890" max="5890" width="4.28515625" style="172" customWidth="1"/>
    <col min="5891" max="5891" width="22.28515625" style="172" customWidth="1"/>
    <col min="5892" max="5892" width="19.5703125" style="172" customWidth="1"/>
    <col min="5893" max="5893" width="6.140625" style="172" customWidth="1"/>
    <col min="5894" max="5894" width="7.7109375" style="172" bestFit="1" customWidth="1"/>
    <col min="5895" max="5895" width="5" style="172" customWidth="1"/>
    <col min="5896" max="5896" width="6.5703125" style="172" customWidth="1"/>
    <col min="5897" max="5897" width="5.42578125" style="172" customWidth="1"/>
    <col min="5898" max="5898" width="6.5703125" style="172" customWidth="1"/>
    <col min="5899" max="5899" width="5.140625" style="172" customWidth="1"/>
    <col min="5900" max="5900" width="4.85546875" style="172" customWidth="1"/>
    <col min="5901" max="5901" width="5.5703125" style="172" customWidth="1"/>
    <col min="5902" max="5902" width="6.5703125" style="172" customWidth="1"/>
    <col min="5903" max="5903" width="10.140625" style="172" customWidth="1"/>
    <col min="5904" max="5904" width="5.42578125" style="172" customWidth="1"/>
    <col min="5905" max="5905" width="6.5703125" style="172" customWidth="1"/>
    <col min="5906" max="5906" width="5.28515625" style="172" customWidth="1"/>
    <col min="5907" max="5908" width="6.5703125" style="172" customWidth="1"/>
    <col min="5909" max="5909" width="5.140625" style="172" customWidth="1"/>
    <col min="5910" max="5916" width="6.5703125" style="172" customWidth="1"/>
    <col min="5917" max="5917" width="6.7109375" style="172" customWidth="1"/>
    <col min="5918" max="6145" width="9.140625" style="172"/>
    <col min="6146" max="6146" width="4.28515625" style="172" customWidth="1"/>
    <col min="6147" max="6147" width="22.28515625" style="172" customWidth="1"/>
    <col min="6148" max="6148" width="19.5703125" style="172" customWidth="1"/>
    <col min="6149" max="6149" width="6.140625" style="172" customWidth="1"/>
    <col min="6150" max="6150" width="7.7109375" style="172" bestFit="1" customWidth="1"/>
    <col min="6151" max="6151" width="5" style="172" customWidth="1"/>
    <col min="6152" max="6152" width="6.5703125" style="172" customWidth="1"/>
    <col min="6153" max="6153" width="5.42578125" style="172" customWidth="1"/>
    <col min="6154" max="6154" width="6.5703125" style="172" customWidth="1"/>
    <col min="6155" max="6155" width="5.140625" style="172" customWidth="1"/>
    <col min="6156" max="6156" width="4.85546875" style="172" customWidth="1"/>
    <col min="6157" max="6157" width="5.5703125" style="172" customWidth="1"/>
    <col min="6158" max="6158" width="6.5703125" style="172" customWidth="1"/>
    <col min="6159" max="6159" width="10.140625" style="172" customWidth="1"/>
    <col min="6160" max="6160" width="5.42578125" style="172" customWidth="1"/>
    <col min="6161" max="6161" width="6.5703125" style="172" customWidth="1"/>
    <col min="6162" max="6162" width="5.28515625" style="172" customWidth="1"/>
    <col min="6163" max="6164" width="6.5703125" style="172" customWidth="1"/>
    <col min="6165" max="6165" width="5.140625" style="172" customWidth="1"/>
    <col min="6166" max="6172" width="6.5703125" style="172" customWidth="1"/>
    <col min="6173" max="6173" width="6.7109375" style="172" customWidth="1"/>
    <col min="6174" max="6401" width="9.140625" style="172"/>
    <col min="6402" max="6402" width="4.28515625" style="172" customWidth="1"/>
    <col min="6403" max="6403" width="22.28515625" style="172" customWidth="1"/>
    <col min="6404" max="6404" width="19.5703125" style="172" customWidth="1"/>
    <col min="6405" max="6405" width="6.140625" style="172" customWidth="1"/>
    <col min="6406" max="6406" width="7.7109375" style="172" bestFit="1" customWidth="1"/>
    <col min="6407" max="6407" width="5" style="172" customWidth="1"/>
    <col min="6408" max="6408" width="6.5703125" style="172" customWidth="1"/>
    <col min="6409" max="6409" width="5.42578125" style="172" customWidth="1"/>
    <col min="6410" max="6410" width="6.5703125" style="172" customWidth="1"/>
    <col min="6411" max="6411" width="5.140625" style="172" customWidth="1"/>
    <col min="6412" max="6412" width="4.85546875" style="172" customWidth="1"/>
    <col min="6413" max="6413" width="5.5703125" style="172" customWidth="1"/>
    <col min="6414" max="6414" width="6.5703125" style="172" customWidth="1"/>
    <col min="6415" max="6415" width="10.140625" style="172" customWidth="1"/>
    <col min="6416" max="6416" width="5.42578125" style="172" customWidth="1"/>
    <col min="6417" max="6417" width="6.5703125" style="172" customWidth="1"/>
    <col min="6418" max="6418" width="5.28515625" style="172" customWidth="1"/>
    <col min="6419" max="6420" width="6.5703125" style="172" customWidth="1"/>
    <col min="6421" max="6421" width="5.140625" style="172" customWidth="1"/>
    <col min="6422" max="6428" width="6.5703125" style="172" customWidth="1"/>
    <col min="6429" max="6429" width="6.7109375" style="172" customWidth="1"/>
    <col min="6430" max="6657" width="9.140625" style="172"/>
    <col min="6658" max="6658" width="4.28515625" style="172" customWidth="1"/>
    <col min="6659" max="6659" width="22.28515625" style="172" customWidth="1"/>
    <col min="6660" max="6660" width="19.5703125" style="172" customWidth="1"/>
    <col min="6661" max="6661" width="6.140625" style="172" customWidth="1"/>
    <col min="6662" max="6662" width="7.7109375" style="172" bestFit="1" customWidth="1"/>
    <col min="6663" max="6663" width="5" style="172" customWidth="1"/>
    <col min="6664" max="6664" width="6.5703125" style="172" customWidth="1"/>
    <col min="6665" max="6665" width="5.42578125" style="172" customWidth="1"/>
    <col min="6666" max="6666" width="6.5703125" style="172" customWidth="1"/>
    <col min="6667" max="6667" width="5.140625" style="172" customWidth="1"/>
    <col min="6668" max="6668" width="4.85546875" style="172" customWidth="1"/>
    <col min="6669" max="6669" width="5.5703125" style="172" customWidth="1"/>
    <col min="6670" max="6670" width="6.5703125" style="172" customWidth="1"/>
    <col min="6671" max="6671" width="10.140625" style="172" customWidth="1"/>
    <col min="6672" max="6672" width="5.42578125" style="172" customWidth="1"/>
    <col min="6673" max="6673" width="6.5703125" style="172" customWidth="1"/>
    <col min="6674" max="6674" width="5.28515625" style="172" customWidth="1"/>
    <col min="6675" max="6676" width="6.5703125" style="172" customWidth="1"/>
    <col min="6677" max="6677" width="5.140625" style="172" customWidth="1"/>
    <col min="6678" max="6684" width="6.5703125" style="172" customWidth="1"/>
    <col min="6685" max="6685" width="6.7109375" style="172" customWidth="1"/>
    <col min="6686" max="6913" width="9.140625" style="172"/>
    <col min="6914" max="6914" width="4.28515625" style="172" customWidth="1"/>
    <col min="6915" max="6915" width="22.28515625" style="172" customWidth="1"/>
    <col min="6916" max="6916" width="19.5703125" style="172" customWidth="1"/>
    <col min="6917" max="6917" width="6.140625" style="172" customWidth="1"/>
    <col min="6918" max="6918" width="7.7109375" style="172" bestFit="1" customWidth="1"/>
    <col min="6919" max="6919" width="5" style="172" customWidth="1"/>
    <col min="6920" max="6920" width="6.5703125" style="172" customWidth="1"/>
    <col min="6921" max="6921" width="5.42578125" style="172" customWidth="1"/>
    <col min="6922" max="6922" width="6.5703125" style="172" customWidth="1"/>
    <col min="6923" max="6923" width="5.140625" style="172" customWidth="1"/>
    <col min="6924" max="6924" width="4.85546875" style="172" customWidth="1"/>
    <col min="6925" max="6925" width="5.5703125" style="172" customWidth="1"/>
    <col min="6926" max="6926" width="6.5703125" style="172" customWidth="1"/>
    <col min="6927" max="6927" width="10.140625" style="172" customWidth="1"/>
    <col min="6928" max="6928" width="5.42578125" style="172" customWidth="1"/>
    <col min="6929" max="6929" width="6.5703125" style="172" customWidth="1"/>
    <col min="6930" max="6930" width="5.28515625" style="172" customWidth="1"/>
    <col min="6931" max="6932" width="6.5703125" style="172" customWidth="1"/>
    <col min="6933" max="6933" width="5.140625" style="172" customWidth="1"/>
    <col min="6934" max="6940" width="6.5703125" style="172" customWidth="1"/>
    <col min="6941" max="6941" width="6.7109375" style="172" customWidth="1"/>
    <col min="6942" max="7169" width="9.140625" style="172"/>
    <col min="7170" max="7170" width="4.28515625" style="172" customWidth="1"/>
    <col min="7171" max="7171" width="22.28515625" style="172" customWidth="1"/>
    <col min="7172" max="7172" width="19.5703125" style="172" customWidth="1"/>
    <col min="7173" max="7173" width="6.140625" style="172" customWidth="1"/>
    <col min="7174" max="7174" width="7.7109375" style="172" bestFit="1" customWidth="1"/>
    <col min="7175" max="7175" width="5" style="172" customWidth="1"/>
    <col min="7176" max="7176" width="6.5703125" style="172" customWidth="1"/>
    <col min="7177" max="7177" width="5.42578125" style="172" customWidth="1"/>
    <col min="7178" max="7178" width="6.5703125" style="172" customWidth="1"/>
    <col min="7179" max="7179" width="5.140625" style="172" customWidth="1"/>
    <col min="7180" max="7180" width="4.85546875" style="172" customWidth="1"/>
    <col min="7181" max="7181" width="5.5703125" style="172" customWidth="1"/>
    <col min="7182" max="7182" width="6.5703125" style="172" customWidth="1"/>
    <col min="7183" max="7183" width="10.140625" style="172" customWidth="1"/>
    <col min="7184" max="7184" width="5.42578125" style="172" customWidth="1"/>
    <col min="7185" max="7185" width="6.5703125" style="172" customWidth="1"/>
    <col min="7186" max="7186" width="5.28515625" style="172" customWidth="1"/>
    <col min="7187" max="7188" width="6.5703125" style="172" customWidth="1"/>
    <col min="7189" max="7189" width="5.140625" style="172" customWidth="1"/>
    <col min="7190" max="7196" width="6.5703125" style="172" customWidth="1"/>
    <col min="7197" max="7197" width="6.7109375" style="172" customWidth="1"/>
    <col min="7198" max="7425" width="9.140625" style="172"/>
    <col min="7426" max="7426" width="4.28515625" style="172" customWidth="1"/>
    <col min="7427" max="7427" width="22.28515625" style="172" customWidth="1"/>
    <col min="7428" max="7428" width="19.5703125" style="172" customWidth="1"/>
    <col min="7429" max="7429" width="6.140625" style="172" customWidth="1"/>
    <col min="7430" max="7430" width="7.7109375" style="172" bestFit="1" customWidth="1"/>
    <col min="7431" max="7431" width="5" style="172" customWidth="1"/>
    <col min="7432" max="7432" width="6.5703125" style="172" customWidth="1"/>
    <col min="7433" max="7433" width="5.42578125" style="172" customWidth="1"/>
    <col min="7434" max="7434" width="6.5703125" style="172" customWidth="1"/>
    <col min="7435" max="7435" width="5.140625" style="172" customWidth="1"/>
    <col min="7436" max="7436" width="4.85546875" style="172" customWidth="1"/>
    <col min="7437" max="7437" width="5.5703125" style="172" customWidth="1"/>
    <col min="7438" max="7438" width="6.5703125" style="172" customWidth="1"/>
    <col min="7439" max="7439" width="10.140625" style="172" customWidth="1"/>
    <col min="7440" max="7440" width="5.42578125" style="172" customWidth="1"/>
    <col min="7441" max="7441" width="6.5703125" style="172" customWidth="1"/>
    <col min="7442" max="7442" width="5.28515625" style="172" customWidth="1"/>
    <col min="7443" max="7444" width="6.5703125" style="172" customWidth="1"/>
    <col min="7445" max="7445" width="5.140625" style="172" customWidth="1"/>
    <col min="7446" max="7452" width="6.5703125" style="172" customWidth="1"/>
    <col min="7453" max="7453" width="6.7109375" style="172" customWidth="1"/>
    <col min="7454" max="7681" width="9.140625" style="172"/>
    <col min="7682" max="7682" width="4.28515625" style="172" customWidth="1"/>
    <col min="7683" max="7683" width="22.28515625" style="172" customWidth="1"/>
    <col min="7684" max="7684" width="19.5703125" style="172" customWidth="1"/>
    <col min="7685" max="7685" width="6.140625" style="172" customWidth="1"/>
    <col min="7686" max="7686" width="7.7109375" style="172" bestFit="1" customWidth="1"/>
    <col min="7687" max="7687" width="5" style="172" customWidth="1"/>
    <col min="7688" max="7688" width="6.5703125" style="172" customWidth="1"/>
    <col min="7689" max="7689" width="5.42578125" style="172" customWidth="1"/>
    <col min="7690" max="7690" width="6.5703125" style="172" customWidth="1"/>
    <col min="7691" max="7691" width="5.140625" style="172" customWidth="1"/>
    <col min="7692" max="7692" width="4.85546875" style="172" customWidth="1"/>
    <col min="7693" max="7693" width="5.5703125" style="172" customWidth="1"/>
    <col min="7694" max="7694" width="6.5703125" style="172" customWidth="1"/>
    <col min="7695" max="7695" width="10.140625" style="172" customWidth="1"/>
    <col min="7696" max="7696" width="5.42578125" style="172" customWidth="1"/>
    <col min="7697" max="7697" width="6.5703125" style="172" customWidth="1"/>
    <col min="7698" max="7698" width="5.28515625" style="172" customWidth="1"/>
    <col min="7699" max="7700" width="6.5703125" style="172" customWidth="1"/>
    <col min="7701" max="7701" width="5.140625" style="172" customWidth="1"/>
    <col min="7702" max="7708" width="6.5703125" style="172" customWidth="1"/>
    <col min="7709" max="7709" width="6.7109375" style="172" customWidth="1"/>
    <col min="7710" max="7937" width="9.140625" style="172"/>
    <col min="7938" max="7938" width="4.28515625" style="172" customWidth="1"/>
    <col min="7939" max="7939" width="22.28515625" style="172" customWidth="1"/>
    <col min="7940" max="7940" width="19.5703125" style="172" customWidth="1"/>
    <col min="7941" max="7941" width="6.140625" style="172" customWidth="1"/>
    <col min="7942" max="7942" width="7.7109375" style="172" bestFit="1" customWidth="1"/>
    <col min="7943" max="7943" width="5" style="172" customWidth="1"/>
    <col min="7944" max="7944" width="6.5703125" style="172" customWidth="1"/>
    <col min="7945" max="7945" width="5.42578125" style="172" customWidth="1"/>
    <col min="7946" max="7946" width="6.5703125" style="172" customWidth="1"/>
    <col min="7947" max="7947" width="5.140625" style="172" customWidth="1"/>
    <col min="7948" max="7948" width="4.85546875" style="172" customWidth="1"/>
    <col min="7949" max="7949" width="5.5703125" style="172" customWidth="1"/>
    <col min="7950" max="7950" width="6.5703125" style="172" customWidth="1"/>
    <col min="7951" max="7951" width="10.140625" style="172" customWidth="1"/>
    <col min="7952" max="7952" width="5.42578125" style="172" customWidth="1"/>
    <col min="7953" max="7953" width="6.5703125" style="172" customWidth="1"/>
    <col min="7954" max="7954" width="5.28515625" style="172" customWidth="1"/>
    <col min="7955" max="7956" width="6.5703125" style="172" customWidth="1"/>
    <col min="7957" max="7957" width="5.140625" style="172" customWidth="1"/>
    <col min="7958" max="7964" width="6.5703125" style="172" customWidth="1"/>
    <col min="7965" max="7965" width="6.7109375" style="172" customWidth="1"/>
    <col min="7966" max="8193" width="9.140625" style="172"/>
    <col min="8194" max="8194" width="4.28515625" style="172" customWidth="1"/>
    <col min="8195" max="8195" width="22.28515625" style="172" customWidth="1"/>
    <col min="8196" max="8196" width="19.5703125" style="172" customWidth="1"/>
    <col min="8197" max="8197" width="6.140625" style="172" customWidth="1"/>
    <col min="8198" max="8198" width="7.7109375" style="172" bestFit="1" customWidth="1"/>
    <col min="8199" max="8199" width="5" style="172" customWidth="1"/>
    <col min="8200" max="8200" width="6.5703125" style="172" customWidth="1"/>
    <col min="8201" max="8201" width="5.42578125" style="172" customWidth="1"/>
    <col min="8202" max="8202" width="6.5703125" style="172" customWidth="1"/>
    <col min="8203" max="8203" width="5.140625" style="172" customWidth="1"/>
    <col min="8204" max="8204" width="4.85546875" style="172" customWidth="1"/>
    <col min="8205" max="8205" width="5.5703125" style="172" customWidth="1"/>
    <col min="8206" max="8206" width="6.5703125" style="172" customWidth="1"/>
    <col min="8207" max="8207" width="10.140625" style="172" customWidth="1"/>
    <col min="8208" max="8208" width="5.42578125" style="172" customWidth="1"/>
    <col min="8209" max="8209" width="6.5703125" style="172" customWidth="1"/>
    <col min="8210" max="8210" width="5.28515625" style="172" customWidth="1"/>
    <col min="8211" max="8212" width="6.5703125" style="172" customWidth="1"/>
    <col min="8213" max="8213" width="5.140625" style="172" customWidth="1"/>
    <col min="8214" max="8220" width="6.5703125" style="172" customWidth="1"/>
    <col min="8221" max="8221" width="6.7109375" style="172" customWidth="1"/>
    <col min="8222" max="8449" width="9.140625" style="172"/>
    <col min="8450" max="8450" width="4.28515625" style="172" customWidth="1"/>
    <col min="8451" max="8451" width="22.28515625" style="172" customWidth="1"/>
    <col min="8452" max="8452" width="19.5703125" style="172" customWidth="1"/>
    <col min="8453" max="8453" width="6.140625" style="172" customWidth="1"/>
    <col min="8454" max="8454" width="7.7109375" style="172" bestFit="1" customWidth="1"/>
    <col min="8455" max="8455" width="5" style="172" customWidth="1"/>
    <col min="8456" max="8456" width="6.5703125" style="172" customWidth="1"/>
    <col min="8457" max="8457" width="5.42578125" style="172" customWidth="1"/>
    <col min="8458" max="8458" width="6.5703125" style="172" customWidth="1"/>
    <col min="8459" max="8459" width="5.140625" style="172" customWidth="1"/>
    <col min="8460" max="8460" width="4.85546875" style="172" customWidth="1"/>
    <col min="8461" max="8461" width="5.5703125" style="172" customWidth="1"/>
    <col min="8462" max="8462" width="6.5703125" style="172" customWidth="1"/>
    <col min="8463" max="8463" width="10.140625" style="172" customWidth="1"/>
    <col min="8464" max="8464" width="5.42578125" style="172" customWidth="1"/>
    <col min="8465" max="8465" width="6.5703125" style="172" customWidth="1"/>
    <col min="8466" max="8466" width="5.28515625" style="172" customWidth="1"/>
    <col min="8467" max="8468" width="6.5703125" style="172" customWidth="1"/>
    <col min="8469" max="8469" width="5.140625" style="172" customWidth="1"/>
    <col min="8470" max="8476" width="6.5703125" style="172" customWidth="1"/>
    <col min="8477" max="8477" width="6.7109375" style="172" customWidth="1"/>
    <col min="8478" max="8705" width="9.140625" style="172"/>
    <col min="8706" max="8706" width="4.28515625" style="172" customWidth="1"/>
    <col min="8707" max="8707" width="22.28515625" style="172" customWidth="1"/>
    <col min="8708" max="8708" width="19.5703125" style="172" customWidth="1"/>
    <col min="8709" max="8709" width="6.140625" style="172" customWidth="1"/>
    <col min="8710" max="8710" width="7.7109375" style="172" bestFit="1" customWidth="1"/>
    <col min="8711" max="8711" width="5" style="172" customWidth="1"/>
    <col min="8712" max="8712" width="6.5703125" style="172" customWidth="1"/>
    <col min="8713" max="8713" width="5.42578125" style="172" customWidth="1"/>
    <col min="8714" max="8714" width="6.5703125" style="172" customWidth="1"/>
    <col min="8715" max="8715" width="5.140625" style="172" customWidth="1"/>
    <col min="8716" max="8716" width="4.85546875" style="172" customWidth="1"/>
    <col min="8717" max="8717" width="5.5703125" style="172" customWidth="1"/>
    <col min="8718" max="8718" width="6.5703125" style="172" customWidth="1"/>
    <col min="8719" max="8719" width="10.140625" style="172" customWidth="1"/>
    <col min="8720" max="8720" width="5.42578125" style="172" customWidth="1"/>
    <col min="8721" max="8721" width="6.5703125" style="172" customWidth="1"/>
    <col min="8722" max="8722" width="5.28515625" style="172" customWidth="1"/>
    <col min="8723" max="8724" width="6.5703125" style="172" customWidth="1"/>
    <col min="8725" max="8725" width="5.140625" style="172" customWidth="1"/>
    <col min="8726" max="8732" width="6.5703125" style="172" customWidth="1"/>
    <col min="8733" max="8733" width="6.7109375" style="172" customWidth="1"/>
    <col min="8734" max="8961" width="9.140625" style="172"/>
    <col min="8962" max="8962" width="4.28515625" style="172" customWidth="1"/>
    <col min="8963" max="8963" width="22.28515625" style="172" customWidth="1"/>
    <col min="8964" max="8964" width="19.5703125" style="172" customWidth="1"/>
    <col min="8965" max="8965" width="6.140625" style="172" customWidth="1"/>
    <col min="8966" max="8966" width="7.7109375" style="172" bestFit="1" customWidth="1"/>
    <col min="8967" max="8967" width="5" style="172" customWidth="1"/>
    <col min="8968" max="8968" width="6.5703125" style="172" customWidth="1"/>
    <col min="8969" max="8969" width="5.42578125" style="172" customWidth="1"/>
    <col min="8970" max="8970" width="6.5703125" style="172" customWidth="1"/>
    <col min="8971" max="8971" width="5.140625" style="172" customWidth="1"/>
    <col min="8972" max="8972" width="4.85546875" style="172" customWidth="1"/>
    <col min="8973" max="8973" width="5.5703125" style="172" customWidth="1"/>
    <col min="8974" max="8974" width="6.5703125" style="172" customWidth="1"/>
    <col min="8975" max="8975" width="10.140625" style="172" customWidth="1"/>
    <col min="8976" max="8976" width="5.42578125" style="172" customWidth="1"/>
    <col min="8977" max="8977" width="6.5703125" style="172" customWidth="1"/>
    <col min="8978" max="8978" width="5.28515625" style="172" customWidth="1"/>
    <col min="8979" max="8980" width="6.5703125" style="172" customWidth="1"/>
    <col min="8981" max="8981" width="5.140625" style="172" customWidth="1"/>
    <col min="8982" max="8988" width="6.5703125" style="172" customWidth="1"/>
    <col min="8989" max="8989" width="6.7109375" style="172" customWidth="1"/>
    <col min="8990" max="9217" width="9.140625" style="172"/>
    <col min="9218" max="9218" width="4.28515625" style="172" customWidth="1"/>
    <col min="9219" max="9219" width="22.28515625" style="172" customWidth="1"/>
    <col min="9220" max="9220" width="19.5703125" style="172" customWidth="1"/>
    <col min="9221" max="9221" width="6.140625" style="172" customWidth="1"/>
    <col min="9222" max="9222" width="7.7109375" style="172" bestFit="1" customWidth="1"/>
    <col min="9223" max="9223" width="5" style="172" customWidth="1"/>
    <col min="9224" max="9224" width="6.5703125" style="172" customWidth="1"/>
    <col min="9225" max="9225" width="5.42578125" style="172" customWidth="1"/>
    <col min="9226" max="9226" width="6.5703125" style="172" customWidth="1"/>
    <col min="9227" max="9227" width="5.140625" style="172" customWidth="1"/>
    <col min="9228" max="9228" width="4.85546875" style="172" customWidth="1"/>
    <col min="9229" max="9229" width="5.5703125" style="172" customWidth="1"/>
    <col min="9230" max="9230" width="6.5703125" style="172" customWidth="1"/>
    <col min="9231" max="9231" width="10.140625" style="172" customWidth="1"/>
    <col min="9232" max="9232" width="5.42578125" style="172" customWidth="1"/>
    <col min="9233" max="9233" width="6.5703125" style="172" customWidth="1"/>
    <col min="9234" max="9234" width="5.28515625" style="172" customWidth="1"/>
    <col min="9235" max="9236" width="6.5703125" style="172" customWidth="1"/>
    <col min="9237" max="9237" width="5.140625" style="172" customWidth="1"/>
    <col min="9238" max="9244" width="6.5703125" style="172" customWidth="1"/>
    <col min="9245" max="9245" width="6.7109375" style="172" customWidth="1"/>
    <col min="9246" max="9473" width="9.140625" style="172"/>
    <col min="9474" max="9474" width="4.28515625" style="172" customWidth="1"/>
    <col min="9475" max="9475" width="22.28515625" style="172" customWidth="1"/>
    <col min="9476" max="9476" width="19.5703125" style="172" customWidth="1"/>
    <col min="9477" max="9477" width="6.140625" style="172" customWidth="1"/>
    <col min="9478" max="9478" width="7.7109375" style="172" bestFit="1" customWidth="1"/>
    <col min="9479" max="9479" width="5" style="172" customWidth="1"/>
    <col min="9480" max="9480" width="6.5703125" style="172" customWidth="1"/>
    <col min="9481" max="9481" width="5.42578125" style="172" customWidth="1"/>
    <col min="9482" max="9482" width="6.5703125" style="172" customWidth="1"/>
    <col min="9483" max="9483" width="5.140625" style="172" customWidth="1"/>
    <col min="9484" max="9484" width="4.85546875" style="172" customWidth="1"/>
    <col min="9485" max="9485" width="5.5703125" style="172" customWidth="1"/>
    <col min="9486" max="9486" width="6.5703125" style="172" customWidth="1"/>
    <col min="9487" max="9487" width="10.140625" style="172" customWidth="1"/>
    <col min="9488" max="9488" width="5.42578125" style="172" customWidth="1"/>
    <col min="9489" max="9489" width="6.5703125" style="172" customWidth="1"/>
    <col min="9490" max="9490" width="5.28515625" style="172" customWidth="1"/>
    <col min="9491" max="9492" width="6.5703125" style="172" customWidth="1"/>
    <col min="9493" max="9493" width="5.140625" style="172" customWidth="1"/>
    <col min="9494" max="9500" width="6.5703125" style="172" customWidth="1"/>
    <col min="9501" max="9501" width="6.7109375" style="172" customWidth="1"/>
    <col min="9502" max="9729" width="9.140625" style="172"/>
    <col min="9730" max="9730" width="4.28515625" style="172" customWidth="1"/>
    <col min="9731" max="9731" width="22.28515625" style="172" customWidth="1"/>
    <col min="9732" max="9732" width="19.5703125" style="172" customWidth="1"/>
    <col min="9733" max="9733" width="6.140625" style="172" customWidth="1"/>
    <col min="9734" max="9734" width="7.7109375" style="172" bestFit="1" customWidth="1"/>
    <col min="9735" max="9735" width="5" style="172" customWidth="1"/>
    <col min="9736" max="9736" width="6.5703125" style="172" customWidth="1"/>
    <col min="9737" max="9737" width="5.42578125" style="172" customWidth="1"/>
    <col min="9738" max="9738" width="6.5703125" style="172" customWidth="1"/>
    <col min="9739" max="9739" width="5.140625" style="172" customWidth="1"/>
    <col min="9740" max="9740" width="4.85546875" style="172" customWidth="1"/>
    <col min="9741" max="9741" width="5.5703125" style="172" customWidth="1"/>
    <col min="9742" max="9742" width="6.5703125" style="172" customWidth="1"/>
    <col min="9743" max="9743" width="10.140625" style="172" customWidth="1"/>
    <col min="9744" max="9744" width="5.42578125" style="172" customWidth="1"/>
    <col min="9745" max="9745" width="6.5703125" style="172" customWidth="1"/>
    <col min="9746" max="9746" width="5.28515625" style="172" customWidth="1"/>
    <col min="9747" max="9748" width="6.5703125" style="172" customWidth="1"/>
    <col min="9749" max="9749" width="5.140625" style="172" customWidth="1"/>
    <col min="9750" max="9756" width="6.5703125" style="172" customWidth="1"/>
    <col min="9757" max="9757" width="6.7109375" style="172" customWidth="1"/>
    <col min="9758" max="9985" width="9.140625" style="172"/>
    <col min="9986" max="9986" width="4.28515625" style="172" customWidth="1"/>
    <col min="9987" max="9987" width="22.28515625" style="172" customWidth="1"/>
    <col min="9988" max="9988" width="19.5703125" style="172" customWidth="1"/>
    <col min="9989" max="9989" width="6.140625" style="172" customWidth="1"/>
    <col min="9990" max="9990" width="7.7109375" style="172" bestFit="1" customWidth="1"/>
    <col min="9991" max="9991" width="5" style="172" customWidth="1"/>
    <col min="9992" max="9992" width="6.5703125" style="172" customWidth="1"/>
    <col min="9993" max="9993" width="5.42578125" style="172" customWidth="1"/>
    <col min="9994" max="9994" width="6.5703125" style="172" customWidth="1"/>
    <col min="9995" max="9995" width="5.140625" style="172" customWidth="1"/>
    <col min="9996" max="9996" width="4.85546875" style="172" customWidth="1"/>
    <col min="9997" max="9997" width="5.5703125" style="172" customWidth="1"/>
    <col min="9998" max="9998" width="6.5703125" style="172" customWidth="1"/>
    <col min="9999" max="9999" width="10.140625" style="172" customWidth="1"/>
    <col min="10000" max="10000" width="5.42578125" style="172" customWidth="1"/>
    <col min="10001" max="10001" width="6.5703125" style="172" customWidth="1"/>
    <col min="10002" max="10002" width="5.28515625" style="172" customWidth="1"/>
    <col min="10003" max="10004" width="6.5703125" style="172" customWidth="1"/>
    <col min="10005" max="10005" width="5.140625" style="172" customWidth="1"/>
    <col min="10006" max="10012" width="6.5703125" style="172" customWidth="1"/>
    <col min="10013" max="10013" width="6.7109375" style="172" customWidth="1"/>
    <col min="10014" max="10241" width="9.140625" style="172"/>
    <col min="10242" max="10242" width="4.28515625" style="172" customWidth="1"/>
    <col min="10243" max="10243" width="22.28515625" style="172" customWidth="1"/>
    <col min="10244" max="10244" width="19.5703125" style="172" customWidth="1"/>
    <col min="10245" max="10245" width="6.140625" style="172" customWidth="1"/>
    <col min="10246" max="10246" width="7.7109375" style="172" bestFit="1" customWidth="1"/>
    <col min="10247" max="10247" width="5" style="172" customWidth="1"/>
    <col min="10248" max="10248" width="6.5703125" style="172" customWidth="1"/>
    <col min="10249" max="10249" width="5.42578125" style="172" customWidth="1"/>
    <col min="10250" max="10250" width="6.5703125" style="172" customWidth="1"/>
    <col min="10251" max="10251" width="5.140625" style="172" customWidth="1"/>
    <col min="10252" max="10252" width="4.85546875" style="172" customWidth="1"/>
    <col min="10253" max="10253" width="5.5703125" style="172" customWidth="1"/>
    <col min="10254" max="10254" width="6.5703125" style="172" customWidth="1"/>
    <col min="10255" max="10255" width="10.140625" style="172" customWidth="1"/>
    <col min="10256" max="10256" width="5.42578125" style="172" customWidth="1"/>
    <col min="10257" max="10257" width="6.5703125" style="172" customWidth="1"/>
    <col min="10258" max="10258" width="5.28515625" style="172" customWidth="1"/>
    <col min="10259" max="10260" width="6.5703125" style="172" customWidth="1"/>
    <col min="10261" max="10261" width="5.140625" style="172" customWidth="1"/>
    <col min="10262" max="10268" width="6.5703125" style="172" customWidth="1"/>
    <col min="10269" max="10269" width="6.7109375" style="172" customWidth="1"/>
    <col min="10270" max="10497" width="9.140625" style="172"/>
    <col min="10498" max="10498" width="4.28515625" style="172" customWidth="1"/>
    <col min="10499" max="10499" width="22.28515625" style="172" customWidth="1"/>
    <col min="10500" max="10500" width="19.5703125" style="172" customWidth="1"/>
    <col min="10501" max="10501" width="6.140625" style="172" customWidth="1"/>
    <col min="10502" max="10502" width="7.7109375" style="172" bestFit="1" customWidth="1"/>
    <col min="10503" max="10503" width="5" style="172" customWidth="1"/>
    <col min="10504" max="10504" width="6.5703125" style="172" customWidth="1"/>
    <col min="10505" max="10505" width="5.42578125" style="172" customWidth="1"/>
    <col min="10506" max="10506" width="6.5703125" style="172" customWidth="1"/>
    <col min="10507" max="10507" width="5.140625" style="172" customWidth="1"/>
    <col min="10508" max="10508" width="4.85546875" style="172" customWidth="1"/>
    <col min="10509" max="10509" width="5.5703125" style="172" customWidth="1"/>
    <col min="10510" max="10510" width="6.5703125" style="172" customWidth="1"/>
    <col min="10511" max="10511" width="10.140625" style="172" customWidth="1"/>
    <col min="10512" max="10512" width="5.42578125" style="172" customWidth="1"/>
    <col min="10513" max="10513" width="6.5703125" style="172" customWidth="1"/>
    <col min="10514" max="10514" width="5.28515625" style="172" customWidth="1"/>
    <col min="10515" max="10516" width="6.5703125" style="172" customWidth="1"/>
    <col min="10517" max="10517" width="5.140625" style="172" customWidth="1"/>
    <col min="10518" max="10524" width="6.5703125" style="172" customWidth="1"/>
    <col min="10525" max="10525" width="6.7109375" style="172" customWidth="1"/>
    <col min="10526" max="10753" width="9.140625" style="172"/>
    <col min="10754" max="10754" width="4.28515625" style="172" customWidth="1"/>
    <col min="10755" max="10755" width="22.28515625" style="172" customWidth="1"/>
    <col min="10756" max="10756" width="19.5703125" style="172" customWidth="1"/>
    <col min="10757" max="10757" width="6.140625" style="172" customWidth="1"/>
    <col min="10758" max="10758" width="7.7109375" style="172" bestFit="1" customWidth="1"/>
    <col min="10759" max="10759" width="5" style="172" customWidth="1"/>
    <col min="10760" max="10760" width="6.5703125" style="172" customWidth="1"/>
    <col min="10761" max="10761" width="5.42578125" style="172" customWidth="1"/>
    <col min="10762" max="10762" width="6.5703125" style="172" customWidth="1"/>
    <col min="10763" max="10763" width="5.140625" style="172" customWidth="1"/>
    <col min="10764" max="10764" width="4.85546875" style="172" customWidth="1"/>
    <col min="10765" max="10765" width="5.5703125" style="172" customWidth="1"/>
    <col min="10766" max="10766" width="6.5703125" style="172" customWidth="1"/>
    <col min="10767" max="10767" width="10.140625" style="172" customWidth="1"/>
    <col min="10768" max="10768" width="5.42578125" style="172" customWidth="1"/>
    <col min="10769" max="10769" width="6.5703125" style="172" customWidth="1"/>
    <col min="10770" max="10770" width="5.28515625" style="172" customWidth="1"/>
    <col min="10771" max="10772" width="6.5703125" style="172" customWidth="1"/>
    <col min="10773" max="10773" width="5.140625" style="172" customWidth="1"/>
    <col min="10774" max="10780" width="6.5703125" style="172" customWidth="1"/>
    <col min="10781" max="10781" width="6.7109375" style="172" customWidth="1"/>
    <col min="10782" max="11009" width="9.140625" style="172"/>
    <col min="11010" max="11010" width="4.28515625" style="172" customWidth="1"/>
    <col min="11011" max="11011" width="22.28515625" style="172" customWidth="1"/>
    <col min="11012" max="11012" width="19.5703125" style="172" customWidth="1"/>
    <col min="11013" max="11013" width="6.140625" style="172" customWidth="1"/>
    <col min="11014" max="11014" width="7.7109375" style="172" bestFit="1" customWidth="1"/>
    <col min="11015" max="11015" width="5" style="172" customWidth="1"/>
    <col min="11016" max="11016" width="6.5703125" style="172" customWidth="1"/>
    <col min="11017" max="11017" width="5.42578125" style="172" customWidth="1"/>
    <col min="11018" max="11018" width="6.5703125" style="172" customWidth="1"/>
    <col min="11019" max="11019" width="5.140625" style="172" customWidth="1"/>
    <col min="11020" max="11020" width="4.85546875" style="172" customWidth="1"/>
    <col min="11021" max="11021" width="5.5703125" style="172" customWidth="1"/>
    <col min="11022" max="11022" width="6.5703125" style="172" customWidth="1"/>
    <col min="11023" max="11023" width="10.140625" style="172" customWidth="1"/>
    <col min="11024" max="11024" width="5.42578125" style="172" customWidth="1"/>
    <col min="11025" max="11025" width="6.5703125" style="172" customWidth="1"/>
    <col min="11026" max="11026" width="5.28515625" style="172" customWidth="1"/>
    <col min="11027" max="11028" width="6.5703125" style="172" customWidth="1"/>
    <col min="11029" max="11029" width="5.140625" style="172" customWidth="1"/>
    <col min="11030" max="11036" width="6.5703125" style="172" customWidth="1"/>
    <col min="11037" max="11037" width="6.7109375" style="172" customWidth="1"/>
    <col min="11038" max="11265" width="9.140625" style="172"/>
    <col min="11266" max="11266" width="4.28515625" style="172" customWidth="1"/>
    <col min="11267" max="11267" width="22.28515625" style="172" customWidth="1"/>
    <col min="11268" max="11268" width="19.5703125" style="172" customWidth="1"/>
    <col min="11269" max="11269" width="6.140625" style="172" customWidth="1"/>
    <col min="11270" max="11270" width="7.7109375" style="172" bestFit="1" customWidth="1"/>
    <col min="11271" max="11271" width="5" style="172" customWidth="1"/>
    <col min="11272" max="11272" width="6.5703125" style="172" customWidth="1"/>
    <col min="11273" max="11273" width="5.42578125" style="172" customWidth="1"/>
    <col min="11274" max="11274" width="6.5703125" style="172" customWidth="1"/>
    <col min="11275" max="11275" width="5.140625" style="172" customWidth="1"/>
    <col min="11276" max="11276" width="4.85546875" style="172" customWidth="1"/>
    <col min="11277" max="11277" width="5.5703125" style="172" customWidth="1"/>
    <col min="11278" max="11278" width="6.5703125" style="172" customWidth="1"/>
    <col min="11279" max="11279" width="10.140625" style="172" customWidth="1"/>
    <col min="11280" max="11280" width="5.42578125" style="172" customWidth="1"/>
    <col min="11281" max="11281" width="6.5703125" style="172" customWidth="1"/>
    <col min="11282" max="11282" width="5.28515625" style="172" customWidth="1"/>
    <col min="11283" max="11284" width="6.5703125" style="172" customWidth="1"/>
    <col min="11285" max="11285" width="5.140625" style="172" customWidth="1"/>
    <col min="11286" max="11292" width="6.5703125" style="172" customWidth="1"/>
    <col min="11293" max="11293" width="6.7109375" style="172" customWidth="1"/>
    <col min="11294" max="11521" width="9.140625" style="172"/>
    <col min="11522" max="11522" width="4.28515625" style="172" customWidth="1"/>
    <col min="11523" max="11523" width="22.28515625" style="172" customWidth="1"/>
    <col min="11524" max="11524" width="19.5703125" style="172" customWidth="1"/>
    <col min="11525" max="11525" width="6.140625" style="172" customWidth="1"/>
    <col min="11526" max="11526" width="7.7109375" style="172" bestFit="1" customWidth="1"/>
    <col min="11527" max="11527" width="5" style="172" customWidth="1"/>
    <col min="11528" max="11528" width="6.5703125" style="172" customWidth="1"/>
    <col min="11529" max="11529" width="5.42578125" style="172" customWidth="1"/>
    <col min="11530" max="11530" width="6.5703125" style="172" customWidth="1"/>
    <col min="11531" max="11531" width="5.140625" style="172" customWidth="1"/>
    <col min="11532" max="11532" width="4.85546875" style="172" customWidth="1"/>
    <col min="11533" max="11533" width="5.5703125" style="172" customWidth="1"/>
    <col min="11534" max="11534" width="6.5703125" style="172" customWidth="1"/>
    <col min="11535" max="11535" width="10.140625" style="172" customWidth="1"/>
    <col min="11536" max="11536" width="5.42578125" style="172" customWidth="1"/>
    <col min="11537" max="11537" width="6.5703125" style="172" customWidth="1"/>
    <col min="11538" max="11538" width="5.28515625" style="172" customWidth="1"/>
    <col min="11539" max="11540" width="6.5703125" style="172" customWidth="1"/>
    <col min="11541" max="11541" width="5.140625" style="172" customWidth="1"/>
    <col min="11542" max="11548" width="6.5703125" style="172" customWidth="1"/>
    <col min="11549" max="11549" width="6.7109375" style="172" customWidth="1"/>
    <col min="11550" max="11777" width="9.140625" style="172"/>
    <col min="11778" max="11778" width="4.28515625" style="172" customWidth="1"/>
    <col min="11779" max="11779" width="22.28515625" style="172" customWidth="1"/>
    <col min="11780" max="11780" width="19.5703125" style="172" customWidth="1"/>
    <col min="11781" max="11781" width="6.140625" style="172" customWidth="1"/>
    <col min="11782" max="11782" width="7.7109375" style="172" bestFit="1" customWidth="1"/>
    <col min="11783" max="11783" width="5" style="172" customWidth="1"/>
    <col min="11784" max="11784" width="6.5703125" style="172" customWidth="1"/>
    <col min="11785" max="11785" width="5.42578125" style="172" customWidth="1"/>
    <col min="11786" max="11786" width="6.5703125" style="172" customWidth="1"/>
    <col min="11787" max="11787" width="5.140625" style="172" customWidth="1"/>
    <col min="11788" max="11788" width="4.85546875" style="172" customWidth="1"/>
    <col min="11789" max="11789" width="5.5703125" style="172" customWidth="1"/>
    <col min="11790" max="11790" width="6.5703125" style="172" customWidth="1"/>
    <col min="11791" max="11791" width="10.140625" style="172" customWidth="1"/>
    <col min="11792" max="11792" width="5.42578125" style="172" customWidth="1"/>
    <col min="11793" max="11793" width="6.5703125" style="172" customWidth="1"/>
    <col min="11794" max="11794" width="5.28515625" style="172" customWidth="1"/>
    <col min="11795" max="11796" width="6.5703125" style="172" customWidth="1"/>
    <col min="11797" max="11797" width="5.140625" style="172" customWidth="1"/>
    <col min="11798" max="11804" width="6.5703125" style="172" customWidth="1"/>
    <col min="11805" max="11805" width="6.7109375" style="172" customWidth="1"/>
    <col min="11806" max="12033" width="9.140625" style="172"/>
    <col min="12034" max="12034" width="4.28515625" style="172" customWidth="1"/>
    <col min="12035" max="12035" width="22.28515625" style="172" customWidth="1"/>
    <col min="12036" max="12036" width="19.5703125" style="172" customWidth="1"/>
    <col min="12037" max="12037" width="6.140625" style="172" customWidth="1"/>
    <col min="12038" max="12038" width="7.7109375" style="172" bestFit="1" customWidth="1"/>
    <col min="12039" max="12039" width="5" style="172" customWidth="1"/>
    <col min="12040" max="12040" width="6.5703125" style="172" customWidth="1"/>
    <col min="12041" max="12041" width="5.42578125" style="172" customWidth="1"/>
    <col min="12042" max="12042" width="6.5703125" style="172" customWidth="1"/>
    <col min="12043" max="12043" width="5.140625" style="172" customWidth="1"/>
    <col min="12044" max="12044" width="4.85546875" style="172" customWidth="1"/>
    <col min="12045" max="12045" width="5.5703125" style="172" customWidth="1"/>
    <col min="12046" max="12046" width="6.5703125" style="172" customWidth="1"/>
    <col min="12047" max="12047" width="10.140625" style="172" customWidth="1"/>
    <col min="12048" max="12048" width="5.42578125" style="172" customWidth="1"/>
    <col min="12049" max="12049" width="6.5703125" style="172" customWidth="1"/>
    <col min="12050" max="12050" width="5.28515625" style="172" customWidth="1"/>
    <col min="12051" max="12052" width="6.5703125" style="172" customWidth="1"/>
    <col min="12053" max="12053" width="5.140625" style="172" customWidth="1"/>
    <col min="12054" max="12060" width="6.5703125" style="172" customWidth="1"/>
    <col min="12061" max="12061" width="6.7109375" style="172" customWidth="1"/>
    <col min="12062" max="12289" width="9.140625" style="172"/>
    <col min="12290" max="12290" width="4.28515625" style="172" customWidth="1"/>
    <col min="12291" max="12291" width="22.28515625" style="172" customWidth="1"/>
    <col min="12292" max="12292" width="19.5703125" style="172" customWidth="1"/>
    <col min="12293" max="12293" width="6.140625" style="172" customWidth="1"/>
    <col min="12294" max="12294" width="7.7109375" style="172" bestFit="1" customWidth="1"/>
    <col min="12295" max="12295" width="5" style="172" customWidth="1"/>
    <col min="12296" max="12296" width="6.5703125" style="172" customWidth="1"/>
    <col min="12297" max="12297" width="5.42578125" style="172" customWidth="1"/>
    <col min="12298" max="12298" width="6.5703125" style="172" customWidth="1"/>
    <col min="12299" max="12299" width="5.140625" style="172" customWidth="1"/>
    <col min="12300" max="12300" width="4.85546875" style="172" customWidth="1"/>
    <col min="12301" max="12301" width="5.5703125" style="172" customWidth="1"/>
    <col min="12302" max="12302" width="6.5703125" style="172" customWidth="1"/>
    <col min="12303" max="12303" width="10.140625" style="172" customWidth="1"/>
    <col min="12304" max="12304" width="5.42578125" style="172" customWidth="1"/>
    <col min="12305" max="12305" width="6.5703125" style="172" customWidth="1"/>
    <col min="12306" max="12306" width="5.28515625" style="172" customWidth="1"/>
    <col min="12307" max="12308" width="6.5703125" style="172" customWidth="1"/>
    <col min="12309" max="12309" width="5.140625" style="172" customWidth="1"/>
    <col min="12310" max="12316" width="6.5703125" style="172" customWidth="1"/>
    <col min="12317" max="12317" width="6.7109375" style="172" customWidth="1"/>
    <col min="12318" max="12545" width="9.140625" style="172"/>
    <col min="12546" max="12546" width="4.28515625" style="172" customWidth="1"/>
    <col min="12547" max="12547" width="22.28515625" style="172" customWidth="1"/>
    <col min="12548" max="12548" width="19.5703125" style="172" customWidth="1"/>
    <col min="12549" max="12549" width="6.140625" style="172" customWidth="1"/>
    <col min="12550" max="12550" width="7.7109375" style="172" bestFit="1" customWidth="1"/>
    <col min="12551" max="12551" width="5" style="172" customWidth="1"/>
    <col min="12552" max="12552" width="6.5703125" style="172" customWidth="1"/>
    <col min="12553" max="12553" width="5.42578125" style="172" customWidth="1"/>
    <col min="12554" max="12554" width="6.5703125" style="172" customWidth="1"/>
    <col min="12555" max="12555" width="5.140625" style="172" customWidth="1"/>
    <col min="12556" max="12556" width="4.85546875" style="172" customWidth="1"/>
    <col min="12557" max="12557" width="5.5703125" style="172" customWidth="1"/>
    <col min="12558" max="12558" width="6.5703125" style="172" customWidth="1"/>
    <col min="12559" max="12559" width="10.140625" style="172" customWidth="1"/>
    <col min="12560" max="12560" width="5.42578125" style="172" customWidth="1"/>
    <col min="12561" max="12561" width="6.5703125" style="172" customWidth="1"/>
    <col min="12562" max="12562" width="5.28515625" style="172" customWidth="1"/>
    <col min="12563" max="12564" width="6.5703125" style="172" customWidth="1"/>
    <col min="12565" max="12565" width="5.140625" style="172" customWidth="1"/>
    <col min="12566" max="12572" width="6.5703125" style="172" customWidth="1"/>
    <col min="12573" max="12573" width="6.7109375" style="172" customWidth="1"/>
    <col min="12574" max="12801" width="9.140625" style="172"/>
    <col min="12802" max="12802" width="4.28515625" style="172" customWidth="1"/>
    <col min="12803" max="12803" width="22.28515625" style="172" customWidth="1"/>
    <col min="12804" max="12804" width="19.5703125" style="172" customWidth="1"/>
    <col min="12805" max="12805" width="6.140625" style="172" customWidth="1"/>
    <col min="12806" max="12806" width="7.7109375" style="172" bestFit="1" customWidth="1"/>
    <col min="12807" max="12807" width="5" style="172" customWidth="1"/>
    <col min="12808" max="12808" width="6.5703125" style="172" customWidth="1"/>
    <col min="12809" max="12809" width="5.42578125" style="172" customWidth="1"/>
    <col min="12810" max="12810" width="6.5703125" style="172" customWidth="1"/>
    <col min="12811" max="12811" width="5.140625" style="172" customWidth="1"/>
    <col min="12812" max="12812" width="4.85546875" style="172" customWidth="1"/>
    <col min="12813" max="12813" width="5.5703125" style="172" customWidth="1"/>
    <col min="12814" max="12814" width="6.5703125" style="172" customWidth="1"/>
    <col min="12815" max="12815" width="10.140625" style="172" customWidth="1"/>
    <col min="12816" max="12816" width="5.42578125" style="172" customWidth="1"/>
    <col min="12817" max="12817" width="6.5703125" style="172" customWidth="1"/>
    <col min="12818" max="12818" width="5.28515625" style="172" customWidth="1"/>
    <col min="12819" max="12820" width="6.5703125" style="172" customWidth="1"/>
    <col min="12821" max="12821" width="5.140625" style="172" customWidth="1"/>
    <col min="12822" max="12828" width="6.5703125" style="172" customWidth="1"/>
    <col min="12829" max="12829" width="6.7109375" style="172" customWidth="1"/>
    <col min="12830" max="13057" width="9.140625" style="172"/>
    <col min="13058" max="13058" width="4.28515625" style="172" customWidth="1"/>
    <col min="13059" max="13059" width="22.28515625" style="172" customWidth="1"/>
    <col min="13060" max="13060" width="19.5703125" style="172" customWidth="1"/>
    <col min="13061" max="13061" width="6.140625" style="172" customWidth="1"/>
    <col min="13062" max="13062" width="7.7109375" style="172" bestFit="1" customWidth="1"/>
    <col min="13063" max="13063" width="5" style="172" customWidth="1"/>
    <col min="13064" max="13064" width="6.5703125" style="172" customWidth="1"/>
    <col min="13065" max="13065" width="5.42578125" style="172" customWidth="1"/>
    <col min="13066" max="13066" width="6.5703125" style="172" customWidth="1"/>
    <col min="13067" max="13067" width="5.140625" style="172" customWidth="1"/>
    <col min="13068" max="13068" width="4.85546875" style="172" customWidth="1"/>
    <col min="13069" max="13069" width="5.5703125" style="172" customWidth="1"/>
    <col min="13070" max="13070" width="6.5703125" style="172" customWidth="1"/>
    <col min="13071" max="13071" width="10.140625" style="172" customWidth="1"/>
    <col min="13072" max="13072" width="5.42578125" style="172" customWidth="1"/>
    <col min="13073" max="13073" width="6.5703125" style="172" customWidth="1"/>
    <col min="13074" max="13074" width="5.28515625" style="172" customWidth="1"/>
    <col min="13075" max="13076" width="6.5703125" style="172" customWidth="1"/>
    <col min="13077" max="13077" width="5.140625" style="172" customWidth="1"/>
    <col min="13078" max="13084" width="6.5703125" style="172" customWidth="1"/>
    <col min="13085" max="13085" width="6.7109375" style="172" customWidth="1"/>
    <col min="13086" max="13313" width="9.140625" style="172"/>
    <col min="13314" max="13314" width="4.28515625" style="172" customWidth="1"/>
    <col min="13315" max="13315" width="22.28515625" style="172" customWidth="1"/>
    <col min="13316" max="13316" width="19.5703125" style="172" customWidth="1"/>
    <col min="13317" max="13317" width="6.140625" style="172" customWidth="1"/>
    <col min="13318" max="13318" width="7.7109375" style="172" bestFit="1" customWidth="1"/>
    <col min="13319" max="13319" width="5" style="172" customWidth="1"/>
    <col min="13320" max="13320" width="6.5703125" style="172" customWidth="1"/>
    <col min="13321" max="13321" width="5.42578125" style="172" customWidth="1"/>
    <col min="13322" max="13322" width="6.5703125" style="172" customWidth="1"/>
    <col min="13323" max="13323" width="5.140625" style="172" customWidth="1"/>
    <col min="13324" max="13324" width="4.85546875" style="172" customWidth="1"/>
    <col min="13325" max="13325" width="5.5703125" style="172" customWidth="1"/>
    <col min="13326" max="13326" width="6.5703125" style="172" customWidth="1"/>
    <col min="13327" max="13327" width="10.140625" style="172" customWidth="1"/>
    <col min="13328" max="13328" width="5.42578125" style="172" customWidth="1"/>
    <col min="13329" max="13329" width="6.5703125" style="172" customWidth="1"/>
    <col min="13330" max="13330" width="5.28515625" style="172" customWidth="1"/>
    <col min="13331" max="13332" width="6.5703125" style="172" customWidth="1"/>
    <col min="13333" max="13333" width="5.140625" style="172" customWidth="1"/>
    <col min="13334" max="13340" width="6.5703125" style="172" customWidth="1"/>
    <col min="13341" max="13341" width="6.7109375" style="172" customWidth="1"/>
    <col min="13342" max="13569" width="9.140625" style="172"/>
    <col min="13570" max="13570" width="4.28515625" style="172" customWidth="1"/>
    <col min="13571" max="13571" width="22.28515625" style="172" customWidth="1"/>
    <col min="13572" max="13572" width="19.5703125" style="172" customWidth="1"/>
    <col min="13573" max="13573" width="6.140625" style="172" customWidth="1"/>
    <col min="13574" max="13574" width="7.7109375" style="172" bestFit="1" customWidth="1"/>
    <col min="13575" max="13575" width="5" style="172" customWidth="1"/>
    <col min="13576" max="13576" width="6.5703125" style="172" customWidth="1"/>
    <col min="13577" max="13577" width="5.42578125" style="172" customWidth="1"/>
    <col min="13578" max="13578" width="6.5703125" style="172" customWidth="1"/>
    <col min="13579" max="13579" width="5.140625" style="172" customWidth="1"/>
    <col min="13580" max="13580" width="4.85546875" style="172" customWidth="1"/>
    <col min="13581" max="13581" width="5.5703125" style="172" customWidth="1"/>
    <col min="13582" max="13582" width="6.5703125" style="172" customWidth="1"/>
    <col min="13583" max="13583" width="10.140625" style="172" customWidth="1"/>
    <col min="13584" max="13584" width="5.42578125" style="172" customWidth="1"/>
    <col min="13585" max="13585" width="6.5703125" style="172" customWidth="1"/>
    <col min="13586" max="13586" width="5.28515625" style="172" customWidth="1"/>
    <col min="13587" max="13588" width="6.5703125" style="172" customWidth="1"/>
    <col min="13589" max="13589" width="5.140625" style="172" customWidth="1"/>
    <col min="13590" max="13596" width="6.5703125" style="172" customWidth="1"/>
    <col min="13597" max="13597" width="6.7109375" style="172" customWidth="1"/>
    <col min="13598" max="13825" width="9.140625" style="172"/>
    <col min="13826" max="13826" width="4.28515625" style="172" customWidth="1"/>
    <col min="13827" max="13827" width="22.28515625" style="172" customWidth="1"/>
    <col min="13828" max="13828" width="19.5703125" style="172" customWidth="1"/>
    <col min="13829" max="13829" width="6.140625" style="172" customWidth="1"/>
    <col min="13830" max="13830" width="7.7109375" style="172" bestFit="1" customWidth="1"/>
    <col min="13831" max="13831" width="5" style="172" customWidth="1"/>
    <col min="13832" max="13832" width="6.5703125" style="172" customWidth="1"/>
    <col min="13833" max="13833" width="5.42578125" style="172" customWidth="1"/>
    <col min="13834" max="13834" width="6.5703125" style="172" customWidth="1"/>
    <col min="13835" max="13835" width="5.140625" style="172" customWidth="1"/>
    <col min="13836" max="13836" width="4.85546875" style="172" customWidth="1"/>
    <col min="13837" max="13837" width="5.5703125" style="172" customWidth="1"/>
    <col min="13838" max="13838" width="6.5703125" style="172" customWidth="1"/>
    <col min="13839" max="13839" width="10.140625" style="172" customWidth="1"/>
    <col min="13840" max="13840" width="5.42578125" style="172" customWidth="1"/>
    <col min="13841" max="13841" width="6.5703125" style="172" customWidth="1"/>
    <col min="13842" max="13842" width="5.28515625" style="172" customWidth="1"/>
    <col min="13843" max="13844" width="6.5703125" style="172" customWidth="1"/>
    <col min="13845" max="13845" width="5.140625" style="172" customWidth="1"/>
    <col min="13846" max="13852" width="6.5703125" style="172" customWidth="1"/>
    <col min="13853" max="13853" width="6.7109375" style="172" customWidth="1"/>
    <col min="13854" max="14081" width="9.140625" style="172"/>
    <col min="14082" max="14082" width="4.28515625" style="172" customWidth="1"/>
    <col min="14083" max="14083" width="22.28515625" style="172" customWidth="1"/>
    <col min="14084" max="14084" width="19.5703125" style="172" customWidth="1"/>
    <col min="14085" max="14085" width="6.140625" style="172" customWidth="1"/>
    <col min="14086" max="14086" width="7.7109375" style="172" bestFit="1" customWidth="1"/>
    <col min="14087" max="14087" width="5" style="172" customWidth="1"/>
    <col min="14088" max="14088" width="6.5703125" style="172" customWidth="1"/>
    <col min="14089" max="14089" width="5.42578125" style="172" customWidth="1"/>
    <col min="14090" max="14090" width="6.5703125" style="172" customWidth="1"/>
    <col min="14091" max="14091" width="5.140625" style="172" customWidth="1"/>
    <col min="14092" max="14092" width="4.85546875" style="172" customWidth="1"/>
    <col min="14093" max="14093" width="5.5703125" style="172" customWidth="1"/>
    <col min="14094" max="14094" width="6.5703125" style="172" customWidth="1"/>
    <col min="14095" max="14095" width="10.140625" style="172" customWidth="1"/>
    <col min="14096" max="14096" width="5.42578125" style="172" customWidth="1"/>
    <col min="14097" max="14097" width="6.5703125" style="172" customWidth="1"/>
    <col min="14098" max="14098" width="5.28515625" style="172" customWidth="1"/>
    <col min="14099" max="14100" width="6.5703125" style="172" customWidth="1"/>
    <col min="14101" max="14101" width="5.140625" style="172" customWidth="1"/>
    <col min="14102" max="14108" width="6.5703125" style="172" customWidth="1"/>
    <col min="14109" max="14109" width="6.7109375" style="172" customWidth="1"/>
    <col min="14110" max="14337" width="9.140625" style="172"/>
    <col min="14338" max="14338" width="4.28515625" style="172" customWidth="1"/>
    <col min="14339" max="14339" width="22.28515625" style="172" customWidth="1"/>
    <col min="14340" max="14340" width="19.5703125" style="172" customWidth="1"/>
    <col min="14341" max="14341" width="6.140625" style="172" customWidth="1"/>
    <col min="14342" max="14342" width="7.7109375" style="172" bestFit="1" customWidth="1"/>
    <col min="14343" max="14343" width="5" style="172" customWidth="1"/>
    <col min="14344" max="14344" width="6.5703125" style="172" customWidth="1"/>
    <col min="14345" max="14345" width="5.42578125" style="172" customWidth="1"/>
    <col min="14346" max="14346" width="6.5703125" style="172" customWidth="1"/>
    <col min="14347" max="14347" width="5.140625" style="172" customWidth="1"/>
    <col min="14348" max="14348" width="4.85546875" style="172" customWidth="1"/>
    <col min="14349" max="14349" width="5.5703125" style="172" customWidth="1"/>
    <col min="14350" max="14350" width="6.5703125" style="172" customWidth="1"/>
    <col min="14351" max="14351" width="10.140625" style="172" customWidth="1"/>
    <col min="14352" max="14352" width="5.42578125" style="172" customWidth="1"/>
    <col min="14353" max="14353" width="6.5703125" style="172" customWidth="1"/>
    <col min="14354" max="14354" width="5.28515625" style="172" customWidth="1"/>
    <col min="14355" max="14356" width="6.5703125" style="172" customWidth="1"/>
    <col min="14357" max="14357" width="5.140625" style="172" customWidth="1"/>
    <col min="14358" max="14364" width="6.5703125" style="172" customWidth="1"/>
    <col min="14365" max="14365" width="6.7109375" style="172" customWidth="1"/>
    <col min="14366" max="14593" width="9.140625" style="172"/>
    <col min="14594" max="14594" width="4.28515625" style="172" customWidth="1"/>
    <col min="14595" max="14595" width="22.28515625" style="172" customWidth="1"/>
    <col min="14596" max="14596" width="19.5703125" style="172" customWidth="1"/>
    <col min="14597" max="14597" width="6.140625" style="172" customWidth="1"/>
    <col min="14598" max="14598" width="7.7109375" style="172" bestFit="1" customWidth="1"/>
    <col min="14599" max="14599" width="5" style="172" customWidth="1"/>
    <col min="14600" max="14600" width="6.5703125" style="172" customWidth="1"/>
    <col min="14601" max="14601" width="5.42578125" style="172" customWidth="1"/>
    <col min="14602" max="14602" width="6.5703125" style="172" customWidth="1"/>
    <col min="14603" max="14603" width="5.140625" style="172" customWidth="1"/>
    <col min="14604" max="14604" width="4.85546875" style="172" customWidth="1"/>
    <col min="14605" max="14605" width="5.5703125" style="172" customWidth="1"/>
    <col min="14606" max="14606" width="6.5703125" style="172" customWidth="1"/>
    <col min="14607" max="14607" width="10.140625" style="172" customWidth="1"/>
    <col min="14608" max="14608" width="5.42578125" style="172" customWidth="1"/>
    <col min="14609" max="14609" width="6.5703125" style="172" customWidth="1"/>
    <col min="14610" max="14610" width="5.28515625" style="172" customWidth="1"/>
    <col min="14611" max="14612" width="6.5703125" style="172" customWidth="1"/>
    <col min="14613" max="14613" width="5.140625" style="172" customWidth="1"/>
    <col min="14614" max="14620" width="6.5703125" style="172" customWidth="1"/>
    <col min="14621" max="14621" width="6.7109375" style="172" customWidth="1"/>
    <col min="14622" max="14849" width="9.140625" style="172"/>
    <col min="14850" max="14850" width="4.28515625" style="172" customWidth="1"/>
    <col min="14851" max="14851" width="22.28515625" style="172" customWidth="1"/>
    <col min="14852" max="14852" width="19.5703125" style="172" customWidth="1"/>
    <col min="14853" max="14853" width="6.140625" style="172" customWidth="1"/>
    <col min="14854" max="14854" width="7.7109375" style="172" bestFit="1" customWidth="1"/>
    <col min="14855" max="14855" width="5" style="172" customWidth="1"/>
    <col min="14856" max="14856" width="6.5703125" style="172" customWidth="1"/>
    <col min="14857" max="14857" width="5.42578125" style="172" customWidth="1"/>
    <col min="14858" max="14858" width="6.5703125" style="172" customWidth="1"/>
    <col min="14859" max="14859" width="5.140625" style="172" customWidth="1"/>
    <col min="14860" max="14860" width="4.85546875" style="172" customWidth="1"/>
    <col min="14861" max="14861" width="5.5703125" style="172" customWidth="1"/>
    <col min="14862" max="14862" width="6.5703125" style="172" customWidth="1"/>
    <col min="14863" max="14863" width="10.140625" style="172" customWidth="1"/>
    <col min="14864" max="14864" width="5.42578125" style="172" customWidth="1"/>
    <col min="14865" max="14865" width="6.5703125" style="172" customWidth="1"/>
    <col min="14866" max="14866" width="5.28515625" style="172" customWidth="1"/>
    <col min="14867" max="14868" width="6.5703125" style="172" customWidth="1"/>
    <col min="14869" max="14869" width="5.140625" style="172" customWidth="1"/>
    <col min="14870" max="14876" width="6.5703125" style="172" customWidth="1"/>
    <col min="14877" max="14877" width="6.7109375" style="172" customWidth="1"/>
    <col min="14878" max="15105" width="9.140625" style="172"/>
    <col min="15106" max="15106" width="4.28515625" style="172" customWidth="1"/>
    <col min="15107" max="15107" width="22.28515625" style="172" customWidth="1"/>
    <col min="15108" max="15108" width="19.5703125" style="172" customWidth="1"/>
    <col min="15109" max="15109" width="6.140625" style="172" customWidth="1"/>
    <col min="15110" max="15110" width="7.7109375" style="172" bestFit="1" customWidth="1"/>
    <col min="15111" max="15111" width="5" style="172" customWidth="1"/>
    <col min="15112" max="15112" width="6.5703125" style="172" customWidth="1"/>
    <col min="15113" max="15113" width="5.42578125" style="172" customWidth="1"/>
    <col min="15114" max="15114" width="6.5703125" style="172" customWidth="1"/>
    <col min="15115" max="15115" width="5.140625" style="172" customWidth="1"/>
    <col min="15116" max="15116" width="4.85546875" style="172" customWidth="1"/>
    <col min="15117" max="15117" width="5.5703125" style="172" customWidth="1"/>
    <col min="15118" max="15118" width="6.5703125" style="172" customWidth="1"/>
    <col min="15119" max="15119" width="10.140625" style="172" customWidth="1"/>
    <col min="15120" max="15120" width="5.42578125" style="172" customWidth="1"/>
    <col min="15121" max="15121" width="6.5703125" style="172" customWidth="1"/>
    <col min="15122" max="15122" width="5.28515625" style="172" customWidth="1"/>
    <col min="15123" max="15124" width="6.5703125" style="172" customWidth="1"/>
    <col min="15125" max="15125" width="5.140625" style="172" customWidth="1"/>
    <col min="15126" max="15132" width="6.5703125" style="172" customWidth="1"/>
    <col min="15133" max="15133" width="6.7109375" style="172" customWidth="1"/>
    <col min="15134" max="15361" width="9.140625" style="172"/>
    <col min="15362" max="15362" width="4.28515625" style="172" customWidth="1"/>
    <col min="15363" max="15363" width="22.28515625" style="172" customWidth="1"/>
    <col min="15364" max="15364" width="19.5703125" style="172" customWidth="1"/>
    <col min="15365" max="15365" width="6.140625" style="172" customWidth="1"/>
    <col min="15366" max="15366" width="7.7109375" style="172" bestFit="1" customWidth="1"/>
    <col min="15367" max="15367" width="5" style="172" customWidth="1"/>
    <col min="15368" max="15368" width="6.5703125" style="172" customWidth="1"/>
    <col min="15369" max="15369" width="5.42578125" style="172" customWidth="1"/>
    <col min="15370" max="15370" width="6.5703125" style="172" customWidth="1"/>
    <col min="15371" max="15371" width="5.140625" style="172" customWidth="1"/>
    <col min="15372" max="15372" width="4.85546875" style="172" customWidth="1"/>
    <col min="15373" max="15373" width="5.5703125" style="172" customWidth="1"/>
    <col min="15374" max="15374" width="6.5703125" style="172" customWidth="1"/>
    <col min="15375" max="15375" width="10.140625" style="172" customWidth="1"/>
    <col min="15376" max="15376" width="5.42578125" style="172" customWidth="1"/>
    <col min="15377" max="15377" width="6.5703125" style="172" customWidth="1"/>
    <col min="15378" max="15378" width="5.28515625" style="172" customWidth="1"/>
    <col min="15379" max="15380" width="6.5703125" style="172" customWidth="1"/>
    <col min="15381" max="15381" width="5.140625" style="172" customWidth="1"/>
    <col min="15382" max="15388" width="6.5703125" style="172" customWidth="1"/>
    <col min="15389" max="15389" width="6.7109375" style="172" customWidth="1"/>
    <col min="15390" max="15617" width="9.140625" style="172"/>
    <col min="15618" max="15618" width="4.28515625" style="172" customWidth="1"/>
    <col min="15619" max="15619" width="22.28515625" style="172" customWidth="1"/>
    <col min="15620" max="15620" width="19.5703125" style="172" customWidth="1"/>
    <col min="15621" max="15621" width="6.140625" style="172" customWidth="1"/>
    <col min="15622" max="15622" width="7.7109375" style="172" bestFit="1" customWidth="1"/>
    <col min="15623" max="15623" width="5" style="172" customWidth="1"/>
    <col min="15624" max="15624" width="6.5703125" style="172" customWidth="1"/>
    <col min="15625" max="15625" width="5.42578125" style="172" customWidth="1"/>
    <col min="15626" max="15626" width="6.5703125" style="172" customWidth="1"/>
    <col min="15627" max="15627" width="5.140625" style="172" customWidth="1"/>
    <col min="15628" max="15628" width="4.85546875" style="172" customWidth="1"/>
    <col min="15629" max="15629" width="5.5703125" style="172" customWidth="1"/>
    <col min="15630" max="15630" width="6.5703125" style="172" customWidth="1"/>
    <col min="15631" max="15631" width="10.140625" style="172" customWidth="1"/>
    <col min="15632" max="15632" width="5.42578125" style="172" customWidth="1"/>
    <col min="15633" max="15633" width="6.5703125" style="172" customWidth="1"/>
    <col min="15634" max="15634" width="5.28515625" style="172" customWidth="1"/>
    <col min="15635" max="15636" width="6.5703125" style="172" customWidth="1"/>
    <col min="15637" max="15637" width="5.140625" style="172" customWidth="1"/>
    <col min="15638" max="15644" width="6.5703125" style="172" customWidth="1"/>
    <col min="15645" max="15645" width="6.7109375" style="172" customWidth="1"/>
    <col min="15646" max="15873" width="9.140625" style="172"/>
    <col min="15874" max="15874" width="4.28515625" style="172" customWidth="1"/>
    <col min="15875" max="15875" width="22.28515625" style="172" customWidth="1"/>
    <col min="15876" max="15876" width="19.5703125" style="172" customWidth="1"/>
    <col min="15877" max="15877" width="6.140625" style="172" customWidth="1"/>
    <col min="15878" max="15878" width="7.7109375" style="172" bestFit="1" customWidth="1"/>
    <col min="15879" max="15879" width="5" style="172" customWidth="1"/>
    <col min="15880" max="15880" width="6.5703125" style="172" customWidth="1"/>
    <col min="15881" max="15881" width="5.42578125" style="172" customWidth="1"/>
    <col min="15882" max="15882" width="6.5703125" style="172" customWidth="1"/>
    <col min="15883" max="15883" width="5.140625" style="172" customWidth="1"/>
    <col min="15884" max="15884" width="4.85546875" style="172" customWidth="1"/>
    <col min="15885" max="15885" width="5.5703125" style="172" customWidth="1"/>
    <col min="15886" max="15886" width="6.5703125" style="172" customWidth="1"/>
    <col min="15887" max="15887" width="10.140625" style="172" customWidth="1"/>
    <col min="15888" max="15888" width="5.42578125" style="172" customWidth="1"/>
    <col min="15889" max="15889" width="6.5703125" style="172" customWidth="1"/>
    <col min="15890" max="15890" width="5.28515625" style="172" customWidth="1"/>
    <col min="15891" max="15892" width="6.5703125" style="172" customWidth="1"/>
    <col min="15893" max="15893" width="5.140625" style="172" customWidth="1"/>
    <col min="15894" max="15900" width="6.5703125" style="172" customWidth="1"/>
    <col min="15901" max="15901" width="6.7109375" style="172" customWidth="1"/>
    <col min="15902" max="16129" width="9.140625" style="172"/>
    <col min="16130" max="16130" width="4.28515625" style="172" customWidth="1"/>
    <col min="16131" max="16131" width="22.28515625" style="172" customWidth="1"/>
    <col min="16132" max="16132" width="19.5703125" style="172" customWidth="1"/>
    <col min="16133" max="16133" width="6.140625" style="172" customWidth="1"/>
    <col min="16134" max="16134" width="7.7109375" style="172" bestFit="1" customWidth="1"/>
    <col min="16135" max="16135" width="5" style="172" customWidth="1"/>
    <col min="16136" max="16136" width="6.5703125" style="172" customWidth="1"/>
    <col min="16137" max="16137" width="5.42578125" style="172" customWidth="1"/>
    <col min="16138" max="16138" width="6.5703125" style="172" customWidth="1"/>
    <col min="16139" max="16139" width="5.140625" style="172" customWidth="1"/>
    <col min="16140" max="16140" width="4.85546875" style="172" customWidth="1"/>
    <col min="16141" max="16141" width="5.5703125" style="172" customWidth="1"/>
    <col min="16142" max="16142" width="6.5703125" style="172" customWidth="1"/>
    <col min="16143" max="16143" width="10.140625" style="172" customWidth="1"/>
    <col min="16144" max="16144" width="5.42578125" style="172" customWidth="1"/>
    <col min="16145" max="16145" width="6.5703125" style="172" customWidth="1"/>
    <col min="16146" max="16146" width="5.28515625" style="172" customWidth="1"/>
    <col min="16147" max="16148" width="6.5703125" style="172" customWidth="1"/>
    <col min="16149" max="16149" width="5.140625" style="172" customWidth="1"/>
    <col min="16150" max="16156" width="6.5703125" style="172" customWidth="1"/>
    <col min="16157" max="16157" width="6.7109375" style="172" customWidth="1"/>
    <col min="16158" max="16384" width="9.140625" style="172"/>
  </cols>
  <sheetData>
    <row r="1" spans="1:33" s="155" customFormat="1" ht="18.75" x14ac:dyDescent="0.3">
      <c r="A1" s="148"/>
      <c r="B1" s="242" t="s">
        <v>1054</v>
      </c>
      <c r="C1" s="243"/>
      <c r="D1" s="150"/>
      <c r="E1" s="150"/>
      <c r="F1" s="244"/>
      <c r="G1" s="244"/>
      <c r="H1" s="244"/>
      <c r="I1" s="244"/>
      <c r="J1" s="244"/>
      <c r="K1" s="153"/>
      <c r="L1" s="151"/>
      <c r="M1" s="152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3"/>
      <c r="AB1" s="153"/>
      <c r="AC1" s="154"/>
      <c r="AD1" s="149"/>
      <c r="AE1" s="149"/>
      <c r="AF1" s="149"/>
      <c r="AG1" s="149"/>
    </row>
    <row r="2" spans="1:33" s="149" customFormat="1" x14ac:dyDescent="0.25">
      <c r="A2" s="156"/>
      <c r="B2" s="245" t="s">
        <v>1055</v>
      </c>
      <c r="C2" s="246"/>
      <c r="F2" s="247" t="s">
        <v>1048</v>
      </c>
      <c r="G2" s="248"/>
      <c r="H2" s="248"/>
      <c r="I2" s="248"/>
      <c r="J2" s="248"/>
      <c r="K2" s="175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220"/>
      <c r="Y2" s="220"/>
      <c r="Z2" s="160"/>
      <c r="AA2" s="157"/>
      <c r="AB2" s="157"/>
      <c r="AC2" s="154"/>
    </row>
    <row r="3" spans="1:33" s="149" customFormat="1" ht="21.75" customHeight="1" x14ac:dyDescent="0.25">
      <c r="A3" s="156"/>
      <c r="B3" s="158" t="s">
        <v>1049</v>
      </c>
      <c r="F3" s="153"/>
      <c r="G3" s="219"/>
      <c r="H3" s="219"/>
      <c r="I3" s="174"/>
      <c r="J3" s="175"/>
      <c r="K3" s="175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220"/>
      <c r="Y3" s="220"/>
      <c r="Z3" s="160"/>
      <c r="AA3" s="157"/>
      <c r="AB3" s="157"/>
      <c r="AC3" s="154"/>
    </row>
    <row r="4" spans="1:33" s="149" customFormat="1" ht="20.25" customHeight="1" x14ac:dyDescent="0.25">
      <c r="A4" s="156"/>
      <c r="B4" s="159" t="s">
        <v>1050</v>
      </c>
      <c r="I4" s="156"/>
      <c r="L4" s="156"/>
      <c r="N4" s="156"/>
      <c r="AC4" s="154"/>
    </row>
    <row r="5" spans="1:33" s="149" customFormat="1" ht="13.5" customHeight="1" x14ac:dyDescent="0.25">
      <c r="A5" s="156"/>
      <c r="B5" s="178" t="s">
        <v>1056</v>
      </c>
      <c r="I5" s="156"/>
      <c r="L5" s="156"/>
      <c r="N5" s="156"/>
      <c r="AC5" s="154"/>
    </row>
    <row r="6" spans="1:33" s="149" customFormat="1" ht="20.25" customHeight="1" x14ac:dyDescent="0.25">
      <c r="A6" s="156"/>
      <c r="B6" s="124"/>
      <c r="G6" s="183"/>
      <c r="H6" s="184"/>
      <c r="I6" s="156"/>
      <c r="L6" s="156"/>
      <c r="N6" s="156"/>
      <c r="O6" s="183"/>
      <c r="V6" s="149" t="s">
        <v>1147</v>
      </c>
      <c r="AC6" s="154"/>
    </row>
    <row r="7" spans="1:33" s="149" customFormat="1" x14ac:dyDescent="0.25">
      <c r="A7" s="156"/>
      <c r="E7" s="177" t="s">
        <v>1053</v>
      </c>
      <c r="F7" s="176" t="s">
        <v>1057</v>
      </c>
      <c r="G7" s="238" t="s">
        <v>1058</v>
      </c>
      <c r="H7" s="239"/>
      <c r="I7" s="162" t="s">
        <v>15</v>
      </c>
      <c r="J7" s="238" t="s">
        <v>8</v>
      </c>
      <c r="K7" s="239"/>
      <c r="L7" s="238" t="s">
        <v>46</v>
      </c>
      <c r="M7" s="239"/>
      <c r="N7" s="162" t="s">
        <v>12</v>
      </c>
      <c r="O7" s="233" t="s">
        <v>22</v>
      </c>
      <c r="P7" s="234"/>
      <c r="Q7" s="188" t="s">
        <v>1061</v>
      </c>
      <c r="R7" s="189" t="s">
        <v>24</v>
      </c>
      <c r="S7" s="233" t="s">
        <v>35</v>
      </c>
      <c r="T7" s="234"/>
      <c r="U7" s="188" t="s">
        <v>58</v>
      </c>
      <c r="V7" s="233" t="s">
        <v>72</v>
      </c>
      <c r="W7" s="234"/>
      <c r="X7" s="233" t="s">
        <v>8</v>
      </c>
      <c r="Y7" s="234"/>
      <c r="Z7" s="189" t="s">
        <v>70</v>
      </c>
      <c r="AA7" s="235" t="s">
        <v>1062</v>
      </c>
      <c r="AB7" s="251"/>
      <c r="AC7" s="189" t="s">
        <v>1051</v>
      </c>
    </row>
    <row r="8" spans="1:33" s="149" customFormat="1" x14ac:dyDescent="0.25">
      <c r="A8" s="156"/>
      <c r="E8" s="164" t="s">
        <v>47</v>
      </c>
      <c r="F8" s="164" t="s">
        <v>31</v>
      </c>
      <c r="G8" s="236" t="s">
        <v>49</v>
      </c>
      <c r="H8" s="237"/>
      <c r="I8" s="164" t="s">
        <v>32</v>
      </c>
      <c r="J8" s="236" t="s">
        <v>33</v>
      </c>
      <c r="K8" s="237"/>
      <c r="L8" s="236" t="s">
        <v>50</v>
      </c>
      <c r="M8" s="237"/>
      <c r="N8" s="164" t="s">
        <v>51</v>
      </c>
      <c r="O8" s="236" t="s">
        <v>52</v>
      </c>
      <c r="P8" s="237"/>
      <c r="Q8" s="166" t="s">
        <v>34</v>
      </c>
      <c r="R8" s="190" t="s">
        <v>39</v>
      </c>
      <c r="S8" s="236" t="s">
        <v>36</v>
      </c>
      <c r="T8" s="237"/>
      <c r="U8" s="166" t="s">
        <v>59</v>
      </c>
      <c r="V8" s="236" t="s">
        <v>75</v>
      </c>
      <c r="W8" s="237"/>
      <c r="X8" s="236" t="s">
        <v>100</v>
      </c>
      <c r="Y8" s="237"/>
      <c r="Z8" s="190" t="s">
        <v>76</v>
      </c>
      <c r="AA8" s="240" t="s">
        <v>40</v>
      </c>
      <c r="AB8" s="254"/>
      <c r="AC8" s="190"/>
    </row>
    <row r="9" spans="1:33" s="149" customFormat="1" x14ac:dyDescent="0.25">
      <c r="A9" s="156"/>
      <c r="B9" s="150" t="s">
        <v>9</v>
      </c>
      <c r="C9" s="150" t="s">
        <v>3</v>
      </c>
      <c r="D9" s="150" t="s">
        <v>1052</v>
      </c>
      <c r="E9" s="164">
        <v>120</v>
      </c>
      <c r="F9" s="164">
        <v>120</v>
      </c>
      <c r="G9" s="221">
        <v>120</v>
      </c>
      <c r="H9" s="222">
        <v>125</v>
      </c>
      <c r="I9" s="164">
        <v>125</v>
      </c>
      <c r="J9" s="187">
        <v>120</v>
      </c>
      <c r="K9" s="166">
        <v>125</v>
      </c>
      <c r="L9" s="164">
        <v>120</v>
      </c>
      <c r="M9" s="165">
        <v>125</v>
      </c>
      <c r="N9" s="164">
        <v>120</v>
      </c>
      <c r="O9" s="164">
        <v>120</v>
      </c>
      <c r="P9" s="165">
        <v>125</v>
      </c>
      <c r="Q9" s="166">
        <v>125</v>
      </c>
      <c r="R9" s="167">
        <v>120</v>
      </c>
      <c r="S9" s="164">
        <v>120</v>
      </c>
      <c r="T9" s="165">
        <v>125</v>
      </c>
      <c r="U9" s="166">
        <v>120</v>
      </c>
      <c r="V9" s="164">
        <v>120</v>
      </c>
      <c r="W9" s="165">
        <v>125</v>
      </c>
      <c r="X9" s="166">
        <v>120</v>
      </c>
      <c r="Y9" s="166">
        <v>120</v>
      </c>
      <c r="Z9" s="167">
        <v>125</v>
      </c>
      <c r="AA9" s="164">
        <v>120</v>
      </c>
      <c r="AB9" s="166">
        <v>125</v>
      </c>
      <c r="AC9" s="167"/>
    </row>
    <row r="10" spans="1:33" s="150" customFormat="1" x14ac:dyDescent="0.25">
      <c r="A10" s="154">
        <f>1+A8</f>
        <v>1</v>
      </c>
      <c r="B10" s="214" t="s">
        <v>501</v>
      </c>
      <c r="C10" s="214" t="s">
        <v>503</v>
      </c>
      <c r="D10" s="215" t="s">
        <v>429</v>
      </c>
      <c r="E10" s="168">
        <v>2</v>
      </c>
      <c r="F10" s="168">
        <v>3</v>
      </c>
      <c r="G10" s="180">
        <v>2</v>
      </c>
      <c r="H10" s="180">
        <v>2</v>
      </c>
      <c r="I10" s="168"/>
      <c r="J10" s="186">
        <v>3</v>
      </c>
      <c r="K10" s="168"/>
      <c r="L10" s="168"/>
      <c r="M10" s="168"/>
      <c r="N10" s="168"/>
      <c r="O10" s="168"/>
      <c r="P10" s="168"/>
      <c r="Q10" s="168">
        <v>3</v>
      </c>
      <c r="R10" s="168">
        <v>3</v>
      </c>
      <c r="S10" s="168" t="s">
        <v>934</v>
      </c>
      <c r="T10" s="168">
        <v>3</v>
      </c>
      <c r="U10" s="168"/>
      <c r="V10" s="168"/>
      <c r="W10" s="168"/>
      <c r="X10" s="168"/>
      <c r="Y10" s="168"/>
      <c r="Z10" s="168" t="s">
        <v>934</v>
      </c>
      <c r="AA10" s="13">
        <v>3</v>
      </c>
      <c r="AB10" s="13">
        <v>3</v>
      </c>
      <c r="AC10" s="51">
        <f t="shared" ref="AC10:AC38" si="0">SUM(E10:AB10)</f>
        <v>27</v>
      </c>
      <c r="AE10" s="125">
        <f>COUNT(E10:Z10)</f>
        <v>8</v>
      </c>
      <c r="AF10" s="125">
        <f t="shared" ref="AF10:AF41" si="1">IF(AE10&gt;8,"  huom",0)</f>
        <v>0</v>
      </c>
    </row>
    <row r="11" spans="1:33" s="150" customFormat="1" x14ac:dyDescent="0.25">
      <c r="A11" s="154">
        <f t="shared" ref="A11:A38" si="2">1+A10</f>
        <v>2</v>
      </c>
      <c r="B11" s="126" t="s">
        <v>518</v>
      </c>
      <c r="C11" s="126" t="s">
        <v>725</v>
      </c>
      <c r="D11" s="126" t="s">
        <v>542</v>
      </c>
      <c r="E11" s="168"/>
      <c r="F11" s="168"/>
      <c r="G11" s="180"/>
      <c r="H11" s="180">
        <v>2</v>
      </c>
      <c r="I11" s="168">
        <v>2</v>
      </c>
      <c r="J11" s="168">
        <v>3</v>
      </c>
      <c r="K11" s="168"/>
      <c r="L11" s="168">
        <v>3</v>
      </c>
      <c r="M11" s="168">
        <v>2</v>
      </c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>
        <v>2</v>
      </c>
      <c r="Z11" s="168"/>
      <c r="AA11" s="13">
        <v>3</v>
      </c>
      <c r="AB11" s="13">
        <v>3</v>
      </c>
      <c r="AC11" s="51">
        <f t="shared" si="0"/>
        <v>20</v>
      </c>
      <c r="AD11" s="171"/>
      <c r="AE11" s="125">
        <f t="shared" ref="AE11:AE41" si="3">COUNT(E11:Z11)</f>
        <v>6</v>
      </c>
      <c r="AF11" s="125">
        <f t="shared" si="1"/>
        <v>0</v>
      </c>
    </row>
    <row r="12" spans="1:33" s="149" customFormat="1" x14ac:dyDescent="0.25">
      <c r="A12" s="154">
        <f t="shared" si="2"/>
        <v>3</v>
      </c>
      <c r="B12" s="126" t="s">
        <v>580</v>
      </c>
      <c r="C12" s="126" t="s">
        <v>581</v>
      </c>
      <c r="D12" s="126" t="s">
        <v>202</v>
      </c>
      <c r="E12" s="168"/>
      <c r="F12" s="168">
        <v>3</v>
      </c>
      <c r="G12" s="181"/>
      <c r="H12" s="181"/>
      <c r="I12" s="168">
        <v>2</v>
      </c>
      <c r="J12" s="168"/>
      <c r="K12" s="168"/>
      <c r="L12" s="168">
        <v>3</v>
      </c>
      <c r="M12" s="168">
        <v>3</v>
      </c>
      <c r="N12" s="168"/>
      <c r="O12" s="168"/>
      <c r="P12" s="168"/>
      <c r="Q12" s="168"/>
      <c r="R12" s="168"/>
      <c r="S12" s="168">
        <v>2</v>
      </c>
      <c r="T12" s="168"/>
      <c r="U12" s="168"/>
      <c r="V12" s="168"/>
      <c r="W12" s="168"/>
      <c r="X12" s="168"/>
      <c r="Y12" s="168"/>
      <c r="Z12" s="168"/>
      <c r="AA12" s="13">
        <v>3</v>
      </c>
      <c r="AB12" s="13">
        <v>3</v>
      </c>
      <c r="AC12" s="51">
        <f t="shared" si="0"/>
        <v>19</v>
      </c>
      <c r="AE12" s="125">
        <f t="shared" si="3"/>
        <v>5</v>
      </c>
      <c r="AF12" s="125">
        <f t="shared" si="1"/>
        <v>0</v>
      </c>
    </row>
    <row r="13" spans="1:33" s="150" customFormat="1" x14ac:dyDescent="0.25">
      <c r="A13" s="154">
        <f t="shared" si="2"/>
        <v>4</v>
      </c>
      <c r="B13" s="126" t="s">
        <v>470</v>
      </c>
      <c r="C13" s="126" t="s">
        <v>750</v>
      </c>
      <c r="D13" s="126" t="s">
        <v>174</v>
      </c>
      <c r="E13" s="168"/>
      <c r="F13" s="168"/>
      <c r="G13" s="180"/>
      <c r="H13" s="180"/>
      <c r="I13" s="168">
        <v>2</v>
      </c>
      <c r="J13" s="168"/>
      <c r="K13" s="168"/>
      <c r="L13" s="168">
        <v>3</v>
      </c>
      <c r="M13" s="168">
        <v>3</v>
      </c>
      <c r="N13" s="168"/>
      <c r="O13" s="168"/>
      <c r="P13" s="168"/>
      <c r="Q13" s="168"/>
      <c r="R13" s="168"/>
      <c r="S13" s="168">
        <v>2</v>
      </c>
      <c r="T13" s="168"/>
      <c r="U13" s="168"/>
      <c r="V13" s="168"/>
      <c r="W13" s="168"/>
      <c r="X13" s="168"/>
      <c r="Y13" s="168"/>
      <c r="Z13" s="168">
        <v>3</v>
      </c>
      <c r="AA13" s="13">
        <v>3</v>
      </c>
      <c r="AB13" s="13">
        <v>3</v>
      </c>
      <c r="AC13" s="51">
        <f t="shared" si="0"/>
        <v>19</v>
      </c>
      <c r="AE13" s="125">
        <f t="shared" si="3"/>
        <v>5</v>
      </c>
      <c r="AF13" s="125">
        <f t="shared" si="1"/>
        <v>0</v>
      </c>
    </row>
    <row r="14" spans="1:33" s="150" customFormat="1" x14ac:dyDescent="0.25">
      <c r="A14" s="154">
        <f t="shared" si="2"/>
        <v>5</v>
      </c>
      <c r="B14" s="126" t="s">
        <v>812</v>
      </c>
      <c r="C14" s="126" t="s">
        <v>813</v>
      </c>
      <c r="D14" s="126" t="s">
        <v>146</v>
      </c>
      <c r="E14" s="168"/>
      <c r="F14" s="168"/>
      <c r="G14" s="180"/>
      <c r="H14" s="180"/>
      <c r="I14" s="168"/>
      <c r="J14" s="168">
        <v>3</v>
      </c>
      <c r="K14" s="168">
        <v>3</v>
      </c>
      <c r="L14" s="168"/>
      <c r="M14" s="168"/>
      <c r="N14" s="168"/>
      <c r="O14" s="168"/>
      <c r="P14" s="168"/>
      <c r="Q14" s="168"/>
      <c r="R14" s="168"/>
      <c r="S14" s="168">
        <v>2</v>
      </c>
      <c r="T14" s="168">
        <v>3</v>
      </c>
      <c r="U14" s="168"/>
      <c r="V14" s="168"/>
      <c r="W14" s="168"/>
      <c r="X14" s="168">
        <v>2</v>
      </c>
      <c r="Y14" s="168"/>
      <c r="Z14" s="168"/>
      <c r="AA14" s="13"/>
      <c r="AB14" s="13"/>
      <c r="AC14" s="51">
        <f t="shared" si="0"/>
        <v>13</v>
      </c>
      <c r="AE14" s="125">
        <f t="shared" si="3"/>
        <v>5</v>
      </c>
      <c r="AF14" s="125">
        <f t="shared" si="1"/>
        <v>0</v>
      </c>
    </row>
    <row r="15" spans="1:33" s="171" customFormat="1" x14ac:dyDescent="0.25">
      <c r="A15" s="154">
        <f t="shared" si="2"/>
        <v>6</v>
      </c>
      <c r="B15" s="126" t="s">
        <v>501</v>
      </c>
      <c r="C15" s="126" t="s">
        <v>502</v>
      </c>
      <c r="D15" s="136" t="s">
        <v>429</v>
      </c>
      <c r="E15" s="168">
        <v>2</v>
      </c>
      <c r="F15" s="168"/>
      <c r="G15" s="181"/>
      <c r="H15" s="181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>
        <v>2</v>
      </c>
      <c r="T15" s="168">
        <v>2</v>
      </c>
      <c r="U15" s="168"/>
      <c r="V15" s="168"/>
      <c r="W15" s="168"/>
      <c r="X15" s="168"/>
      <c r="Y15" s="168"/>
      <c r="Z15" s="168"/>
      <c r="AA15" s="13">
        <v>3</v>
      </c>
      <c r="AB15" s="13">
        <v>3</v>
      </c>
      <c r="AC15" s="51">
        <f t="shared" si="0"/>
        <v>12</v>
      </c>
      <c r="AD15" s="149"/>
      <c r="AE15" s="125">
        <f t="shared" si="3"/>
        <v>3</v>
      </c>
      <c r="AF15" s="125">
        <f t="shared" si="1"/>
        <v>0</v>
      </c>
    </row>
    <row r="16" spans="1:33" x14ac:dyDescent="0.25">
      <c r="A16" s="154">
        <f t="shared" si="2"/>
        <v>7</v>
      </c>
      <c r="B16" s="126" t="s">
        <v>499</v>
      </c>
      <c r="C16" s="126" t="s">
        <v>829</v>
      </c>
      <c r="D16" s="126" t="s">
        <v>146</v>
      </c>
      <c r="E16" s="168"/>
      <c r="F16" s="168"/>
      <c r="G16" s="181"/>
      <c r="H16" s="181"/>
      <c r="I16" s="168"/>
      <c r="J16" s="168"/>
      <c r="K16" s="168"/>
      <c r="L16" s="168">
        <v>3</v>
      </c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>
        <v>3</v>
      </c>
      <c r="AA16" s="13">
        <v>3</v>
      </c>
      <c r="AB16" s="13">
        <v>3</v>
      </c>
      <c r="AC16" s="51">
        <f t="shared" si="0"/>
        <v>12</v>
      </c>
      <c r="AE16" s="125">
        <f t="shared" si="3"/>
        <v>2</v>
      </c>
      <c r="AF16" s="125">
        <f t="shared" si="1"/>
        <v>0</v>
      </c>
    </row>
    <row r="17" spans="1:32" s="150" customFormat="1" x14ac:dyDescent="0.25">
      <c r="A17" s="154">
        <f t="shared" si="2"/>
        <v>8</v>
      </c>
      <c r="B17" s="126" t="s">
        <v>497</v>
      </c>
      <c r="C17" s="126" t="s">
        <v>498</v>
      </c>
      <c r="D17" s="136" t="s">
        <v>496</v>
      </c>
      <c r="E17" s="168">
        <v>2</v>
      </c>
      <c r="F17" s="168"/>
      <c r="G17" s="181"/>
      <c r="H17" s="181"/>
      <c r="I17" s="168"/>
      <c r="J17" s="168"/>
      <c r="K17" s="168">
        <v>2</v>
      </c>
      <c r="L17" s="168"/>
      <c r="M17" s="168"/>
      <c r="N17" s="168"/>
      <c r="O17" s="168"/>
      <c r="P17" s="168"/>
      <c r="Q17" s="168">
        <v>3</v>
      </c>
      <c r="R17" s="168"/>
      <c r="S17" s="168"/>
      <c r="T17" s="168"/>
      <c r="U17" s="168"/>
      <c r="V17" s="168"/>
      <c r="W17" s="168"/>
      <c r="X17" s="168"/>
      <c r="Y17" s="168"/>
      <c r="Z17" s="168"/>
      <c r="AA17" s="13"/>
      <c r="AB17" s="13">
        <v>3</v>
      </c>
      <c r="AC17" s="51">
        <f t="shared" si="0"/>
        <v>10</v>
      </c>
      <c r="AE17" s="125">
        <f t="shared" si="3"/>
        <v>3</v>
      </c>
      <c r="AF17" s="125">
        <f t="shared" si="1"/>
        <v>0</v>
      </c>
    </row>
    <row r="18" spans="1:32" s="150" customFormat="1" x14ac:dyDescent="0.25">
      <c r="A18" s="154">
        <f t="shared" si="2"/>
        <v>9</v>
      </c>
      <c r="B18" s="126" t="s">
        <v>499</v>
      </c>
      <c r="C18" s="126" t="s">
        <v>500</v>
      </c>
      <c r="D18" s="136" t="s">
        <v>146</v>
      </c>
      <c r="E18" s="168">
        <v>2</v>
      </c>
      <c r="F18" s="168"/>
      <c r="G18" s="181"/>
      <c r="H18" s="181"/>
      <c r="I18" s="168"/>
      <c r="J18" s="168"/>
      <c r="K18" s="168">
        <v>3</v>
      </c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>
        <v>2</v>
      </c>
      <c r="Y18" s="168"/>
      <c r="Z18" s="168"/>
      <c r="AA18" s="13"/>
      <c r="AB18" s="13">
        <v>3</v>
      </c>
      <c r="AC18" s="51">
        <f t="shared" si="0"/>
        <v>10</v>
      </c>
      <c r="AD18" s="149"/>
      <c r="AE18" s="125">
        <f t="shared" si="3"/>
        <v>3</v>
      </c>
      <c r="AF18" s="125">
        <f t="shared" si="1"/>
        <v>0</v>
      </c>
    </row>
    <row r="19" spans="1:32" x14ac:dyDescent="0.25">
      <c r="A19" s="154">
        <f t="shared" si="2"/>
        <v>10</v>
      </c>
      <c r="B19" s="126" t="s">
        <v>504</v>
      </c>
      <c r="C19" s="126" t="s">
        <v>1008</v>
      </c>
      <c r="D19" s="126" t="s">
        <v>180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>
        <v>3</v>
      </c>
      <c r="R19" s="168"/>
      <c r="S19" s="168"/>
      <c r="T19" s="168"/>
      <c r="U19" s="168">
        <v>2</v>
      </c>
      <c r="V19" s="168"/>
      <c r="W19" s="168"/>
      <c r="X19" s="168">
        <v>2</v>
      </c>
      <c r="Y19" s="168"/>
      <c r="Z19" s="168"/>
      <c r="AA19" s="168">
        <v>3</v>
      </c>
      <c r="AB19" s="168"/>
      <c r="AC19" s="51">
        <f t="shared" si="0"/>
        <v>10</v>
      </c>
      <c r="AD19" s="150"/>
      <c r="AE19" s="125">
        <f t="shared" si="3"/>
        <v>3</v>
      </c>
      <c r="AF19" s="125">
        <f t="shared" si="1"/>
        <v>0</v>
      </c>
    </row>
    <row r="20" spans="1:32" x14ac:dyDescent="0.25">
      <c r="A20" s="154">
        <f t="shared" si="2"/>
        <v>11</v>
      </c>
      <c r="B20" s="126" t="s">
        <v>494</v>
      </c>
      <c r="C20" s="126" t="s">
        <v>506</v>
      </c>
      <c r="D20" s="136" t="s">
        <v>496</v>
      </c>
      <c r="E20" s="168">
        <v>2</v>
      </c>
      <c r="F20" s="168"/>
      <c r="G20" s="180"/>
      <c r="H20" s="180">
        <v>2</v>
      </c>
      <c r="I20" s="168"/>
      <c r="J20" s="168"/>
      <c r="K20" s="168"/>
      <c r="L20" s="168"/>
      <c r="M20" s="168">
        <v>3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>
        <v>2</v>
      </c>
      <c r="Y20" s="168"/>
      <c r="Z20" s="168"/>
      <c r="AA20" s="13"/>
      <c r="AB20" s="13"/>
      <c r="AC20" s="51">
        <f t="shared" si="0"/>
        <v>9</v>
      </c>
      <c r="AD20" s="150"/>
      <c r="AE20" s="125">
        <f t="shared" si="3"/>
        <v>4</v>
      </c>
      <c r="AF20" s="125">
        <f t="shared" si="1"/>
        <v>0</v>
      </c>
    </row>
    <row r="21" spans="1:32" x14ac:dyDescent="0.25">
      <c r="A21" s="154">
        <f t="shared" si="2"/>
        <v>12</v>
      </c>
      <c r="B21" s="126" t="s">
        <v>832</v>
      </c>
      <c r="C21" s="126" t="s">
        <v>833</v>
      </c>
      <c r="D21" s="126" t="s">
        <v>149</v>
      </c>
      <c r="E21" s="168"/>
      <c r="F21" s="168"/>
      <c r="G21" s="168"/>
      <c r="H21" s="168"/>
      <c r="I21" s="168"/>
      <c r="J21" s="168"/>
      <c r="K21" s="168"/>
      <c r="L21" s="168"/>
      <c r="M21" s="168">
        <v>3</v>
      </c>
      <c r="N21" s="168">
        <v>2</v>
      </c>
      <c r="O21" s="168"/>
      <c r="P21" s="168"/>
      <c r="Q21" s="168"/>
      <c r="R21" s="168"/>
      <c r="S21" s="168"/>
      <c r="T21" s="168">
        <v>2</v>
      </c>
      <c r="U21" s="168"/>
      <c r="V21" s="168"/>
      <c r="W21" s="168"/>
      <c r="X21" s="168"/>
      <c r="Y21" s="168"/>
      <c r="Z21" s="168"/>
      <c r="AA21" s="168"/>
      <c r="AB21" s="168"/>
      <c r="AC21" s="51">
        <f t="shared" si="0"/>
        <v>7</v>
      </c>
      <c r="AE21" s="125">
        <f t="shared" si="3"/>
        <v>3</v>
      </c>
      <c r="AF21" s="125">
        <f t="shared" si="1"/>
        <v>0</v>
      </c>
    </row>
    <row r="22" spans="1:32" x14ac:dyDescent="0.25">
      <c r="A22" s="154">
        <f t="shared" si="2"/>
        <v>13</v>
      </c>
      <c r="B22" s="126" t="s">
        <v>582</v>
      </c>
      <c r="C22" s="126" t="s">
        <v>583</v>
      </c>
      <c r="D22" s="126" t="s">
        <v>584</v>
      </c>
      <c r="E22" s="168"/>
      <c r="F22" s="168">
        <v>2</v>
      </c>
      <c r="G22" s="168"/>
      <c r="H22" s="168"/>
      <c r="I22" s="168">
        <v>2</v>
      </c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>
        <v>3</v>
      </c>
      <c r="U22" s="168"/>
      <c r="V22" s="168"/>
      <c r="W22" s="168"/>
      <c r="X22" s="168"/>
      <c r="Y22" s="168"/>
      <c r="Z22" s="168"/>
      <c r="AA22" s="168"/>
      <c r="AB22" s="168"/>
      <c r="AC22" s="51">
        <f t="shared" si="0"/>
        <v>7</v>
      </c>
      <c r="AE22" s="125">
        <f t="shared" si="3"/>
        <v>3</v>
      </c>
      <c r="AF22" s="125">
        <f t="shared" si="1"/>
        <v>0</v>
      </c>
    </row>
    <row r="23" spans="1:32" x14ac:dyDescent="0.25">
      <c r="A23" s="154">
        <f t="shared" si="2"/>
        <v>14</v>
      </c>
      <c r="B23" s="126" t="s">
        <v>834</v>
      </c>
      <c r="C23" s="126" t="s">
        <v>835</v>
      </c>
      <c r="D23" s="126" t="s">
        <v>201</v>
      </c>
      <c r="E23" s="168"/>
      <c r="F23" s="168"/>
      <c r="G23" s="168"/>
      <c r="H23" s="168"/>
      <c r="I23" s="168"/>
      <c r="J23" s="168"/>
      <c r="K23" s="168"/>
      <c r="L23" s="168"/>
      <c r="M23" s="168">
        <v>2</v>
      </c>
      <c r="N23" s="168"/>
      <c r="O23" s="168"/>
      <c r="P23" s="168"/>
      <c r="Q23" s="168"/>
      <c r="R23" s="168"/>
      <c r="S23" s="168">
        <v>2</v>
      </c>
      <c r="T23" s="168">
        <v>3</v>
      </c>
      <c r="U23" s="168"/>
      <c r="V23" s="168"/>
      <c r="W23" s="168"/>
      <c r="X23" s="168"/>
      <c r="Y23" s="168"/>
      <c r="Z23" s="168"/>
      <c r="AA23" s="168"/>
      <c r="AB23" s="168"/>
      <c r="AC23" s="51">
        <f t="shared" si="0"/>
        <v>7</v>
      </c>
      <c r="AE23" s="125">
        <f t="shared" si="3"/>
        <v>3</v>
      </c>
      <c r="AF23" s="125">
        <f t="shared" si="1"/>
        <v>0</v>
      </c>
    </row>
    <row r="24" spans="1:32" x14ac:dyDescent="0.25">
      <c r="A24" s="154">
        <f t="shared" si="2"/>
        <v>15</v>
      </c>
      <c r="B24" s="126" t="s">
        <v>516</v>
      </c>
      <c r="C24" s="126" t="s">
        <v>1139</v>
      </c>
      <c r="D24" s="126" t="s">
        <v>202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>
        <v>2</v>
      </c>
      <c r="T24" s="168">
        <v>2</v>
      </c>
      <c r="U24" s="168"/>
      <c r="V24" s="168"/>
      <c r="W24" s="168"/>
      <c r="X24" s="168"/>
      <c r="Y24" s="168"/>
      <c r="Z24" s="168"/>
      <c r="AA24" s="168"/>
      <c r="AB24" s="168">
        <v>3</v>
      </c>
      <c r="AC24" s="51">
        <f t="shared" si="0"/>
        <v>7</v>
      </c>
      <c r="AE24" s="125">
        <f t="shared" si="3"/>
        <v>2</v>
      </c>
      <c r="AF24" s="125">
        <f t="shared" si="1"/>
        <v>0</v>
      </c>
    </row>
    <row r="25" spans="1:32" x14ac:dyDescent="0.25">
      <c r="A25" s="154">
        <f t="shared" si="2"/>
        <v>16</v>
      </c>
      <c r="B25" s="126" t="s">
        <v>585</v>
      </c>
      <c r="C25" s="126" t="s">
        <v>586</v>
      </c>
      <c r="D25" s="126" t="s">
        <v>560</v>
      </c>
      <c r="E25" s="168"/>
      <c r="F25" s="168">
        <v>2</v>
      </c>
      <c r="G25" s="168"/>
      <c r="H25" s="168"/>
      <c r="I25" s="168">
        <v>2</v>
      </c>
      <c r="J25" s="168"/>
      <c r="K25" s="168"/>
      <c r="L25" s="168">
        <v>2</v>
      </c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3"/>
      <c r="AB25" s="13"/>
      <c r="AC25" s="51">
        <f t="shared" si="0"/>
        <v>6</v>
      </c>
      <c r="AE25" s="125">
        <f t="shared" si="3"/>
        <v>3</v>
      </c>
      <c r="AF25" s="125">
        <f t="shared" si="1"/>
        <v>0</v>
      </c>
    </row>
    <row r="26" spans="1:32" x14ac:dyDescent="0.25">
      <c r="A26" s="154">
        <f t="shared" si="2"/>
        <v>17</v>
      </c>
      <c r="B26" s="126" t="s">
        <v>751</v>
      </c>
      <c r="C26" s="126" t="s">
        <v>752</v>
      </c>
      <c r="D26" s="126" t="s">
        <v>753</v>
      </c>
      <c r="E26" s="168"/>
      <c r="F26" s="168"/>
      <c r="G26" s="182"/>
      <c r="H26" s="182"/>
      <c r="I26" s="168">
        <v>2</v>
      </c>
      <c r="J26" s="168"/>
      <c r="K26" s="168"/>
      <c r="L26" s="168">
        <v>2</v>
      </c>
      <c r="M26" s="168"/>
      <c r="N26" s="168"/>
      <c r="O26" s="168"/>
      <c r="P26" s="168"/>
      <c r="Q26" s="168"/>
      <c r="R26" s="168"/>
      <c r="S26" s="168">
        <v>2</v>
      </c>
      <c r="T26" s="168"/>
      <c r="U26" s="168"/>
      <c r="V26" s="168"/>
      <c r="W26" s="168"/>
      <c r="X26" s="168"/>
      <c r="Y26" s="168"/>
      <c r="Z26" s="168"/>
      <c r="AA26" s="13"/>
      <c r="AB26" s="13"/>
      <c r="AC26" s="51">
        <f t="shared" si="0"/>
        <v>6</v>
      </c>
      <c r="AE26" s="125">
        <f t="shared" si="3"/>
        <v>3</v>
      </c>
      <c r="AF26" s="125">
        <f t="shared" si="1"/>
        <v>0</v>
      </c>
    </row>
    <row r="27" spans="1:32" x14ac:dyDescent="0.25">
      <c r="A27" s="154">
        <f t="shared" si="2"/>
        <v>18</v>
      </c>
      <c r="B27" s="126" t="s">
        <v>723</v>
      </c>
      <c r="C27" s="126" t="s">
        <v>814</v>
      </c>
      <c r="D27" s="126" t="s">
        <v>146</v>
      </c>
      <c r="E27" s="168"/>
      <c r="F27" s="168"/>
      <c r="G27" s="180"/>
      <c r="H27" s="180"/>
      <c r="I27" s="168"/>
      <c r="J27" s="168">
        <v>2</v>
      </c>
      <c r="K27" s="168"/>
      <c r="L27" s="168"/>
      <c r="M27" s="168"/>
      <c r="N27" s="168"/>
      <c r="O27" s="168"/>
      <c r="P27" s="168"/>
      <c r="Q27" s="168">
        <v>2</v>
      </c>
      <c r="R27" s="168"/>
      <c r="S27" s="168"/>
      <c r="T27" s="168"/>
      <c r="U27" s="168"/>
      <c r="V27" s="168"/>
      <c r="W27" s="168"/>
      <c r="X27" s="168">
        <v>2</v>
      </c>
      <c r="Y27" s="168"/>
      <c r="Z27" s="168"/>
      <c r="AA27" s="13"/>
      <c r="AB27" s="13"/>
      <c r="AC27" s="51">
        <f t="shared" si="0"/>
        <v>6</v>
      </c>
      <c r="AE27" s="125">
        <f t="shared" si="3"/>
        <v>3</v>
      </c>
      <c r="AF27" s="125">
        <f t="shared" si="1"/>
        <v>0</v>
      </c>
    </row>
    <row r="28" spans="1:32" x14ac:dyDescent="0.25">
      <c r="A28" s="154">
        <f t="shared" si="2"/>
        <v>19</v>
      </c>
      <c r="B28" s="126" t="s">
        <v>516</v>
      </c>
      <c r="C28" s="126" t="s">
        <v>579</v>
      </c>
      <c r="D28" s="126" t="s">
        <v>202</v>
      </c>
      <c r="E28" s="168"/>
      <c r="F28" s="168">
        <v>3</v>
      </c>
      <c r="G28" s="180"/>
      <c r="H28" s="180"/>
      <c r="I28" s="168">
        <v>2</v>
      </c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3"/>
      <c r="AB28" s="13"/>
      <c r="AC28" s="51">
        <f t="shared" si="0"/>
        <v>5</v>
      </c>
      <c r="AE28" s="125">
        <f t="shared" si="3"/>
        <v>2</v>
      </c>
      <c r="AF28" s="125">
        <f t="shared" si="1"/>
        <v>0</v>
      </c>
    </row>
    <row r="29" spans="1:32" x14ac:dyDescent="0.25">
      <c r="A29" s="154">
        <f t="shared" si="2"/>
        <v>20</v>
      </c>
      <c r="B29" s="126" t="s">
        <v>504</v>
      </c>
      <c r="C29" s="126" t="s">
        <v>1117</v>
      </c>
      <c r="D29" s="126" t="s">
        <v>180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>
        <v>2</v>
      </c>
      <c r="V29" s="168"/>
      <c r="W29" s="168"/>
      <c r="X29" s="168">
        <v>2</v>
      </c>
      <c r="Y29" s="168"/>
      <c r="Z29" s="168"/>
      <c r="AA29" s="168"/>
      <c r="AB29" s="168"/>
      <c r="AC29" s="51">
        <f t="shared" si="0"/>
        <v>4</v>
      </c>
      <c r="AE29" s="125">
        <f t="shared" si="3"/>
        <v>2</v>
      </c>
      <c r="AF29" s="125">
        <f t="shared" si="1"/>
        <v>0</v>
      </c>
    </row>
    <row r="30" spans="1:32" x14ac:dyDescent="0.25">
      <c r="A30" s="154">
        <f t="shared" si="2"/>
        <v>21</v>
      </c>
      <c r="B30" s="126" t="s">
        <v>812</v>
      </c>
      <c r="C30" s="126" t="s">
        <v>1141</v>
      </c>
      <c r="D30" s="126" t="s">
        <v>146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>
        <v>2</v>
      </c>
      <c r="T30" s="168"/>
      <c r="U30" s="168"/>
      <c r="V30" s="168"/>
      <c r="W30" s="168"/>
      <c r="X30" s="168">
        <v>2</v>
      </c>
      <c r="Y30" s="168"/>
      <c r="Z30" s="168"/>
      <c r="AA30" s="168"/>
      <c r="AB30" s="168"/>
      <c r="AC30" s="51">
        <f t="shared" si="0"/>
        <v>4</v>
      </c>
      <c r="AE30" s="125">
        <f t="shared" si="3"/>
        <v>2</v>
      </c>
      <c r="AF30" s="125">
        <f t="shared" si="1"/>
        <v>0</v>
      </c>
    </row>
    <row r="31" spans="1:32" x14ac:dyDescent="0.25">
      <c r="A31" s="154">
        <f t="shared" si="2"/>
        <v>22</v>
      </c>
      <c r="B31" s="126" t="s">
        <v>830</v>
      </c>
      <c r="C31" s="126" t="s">
        <v>831</v>
      </c>
      <c r="D31" s="126" t="s">
        <v>440</v>
      </c>
      <c r="E31" s="168"/>
      <c r="F31" s="168"/>
      <c r="G31" s="180"/>
      <c r="H31" s="180"/>
      <c r="I31" s="168"/>
      <c r="J31" s="168"/>
      <c r="K31" s="168"/>
      <c r="L31" s="168"/>
      <c r="M31" s="168">
        <v>3</v>
      </c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3"/>
      <c r="AB31" s="13"/>
      <c r="AC31" s="51">
        <f t="shared" si="0"/>
        <v>3</v>
      </c>
      <c r="AE31" s="125">
        <f t="shared" si="3"/>
        <v>1</v>
      </c>
      <c r="AF31" s="125">
        <f t="shared" si="1"/>
        <v>0</v>
      </c>
    </row>
    <row r="32" spans="1:32" x14ac:dyDescent="0.25">
      <c r="A32" s="154">
        <f t="shared" si="2"/>
        <v>23</v>
      </c>
      <c r="B32" s="126" t="s">
        <v>504</v>
      </c>
      <c r="C32" s="126" t="s">
        <v>505</v>
      </c>
      <c r="D32" s="136" t="s">
        <v>180</v>
      </c>
      <c r="E32" s="168">
        <v>2</v>
      </c>
      <c r="F32" s="168"/>
      <c r="G32" s="181"/>
      <c r="H32" s="181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3"/>
      <c r="AB32" s="13"/>
      <c r="AC32" s="51">
        <f t="shared" si="0"/>
        <v>2</v>
      </c>
      <c r="AE32" s="125">
        <f t="shared" si="3"/>
        <v>1</v>
      </c>
      <c r="AF32" s="125">
        <f t="shared" si="1"/>
        <v>0</v>
      </c>
    </row>
    <row r="33" spans="1:32" x14ac:dyDescent="0.25">
      <c r="A33" s="154">
        <f t="shared" si="2"/>
        <v>24</v>
      </c>
      <c r="B33" s="126" t="s">
        <v>786</v>
      </c>
      <c r="C33" s="126" t="s">
        <v>965</v>
      </c>
      <c r="D33" s="126" t="s">
        <v>625</v>
      </c>
      <c r="E33" s="168"/>
      <c r="F33" s="168"/>
      <c r="G33" s="180"/>
      <c r="H33" s="180"/>
      <c r="I33" s="168"/>
      <c r="J33" s="168"/>
      <c r="K33" s="168"/>
      <c r="L33" s="168"/>
      <c r="M33" s="168"/>
      <c r="N33" s="168"/>
      <c r="O33" s="168">
        <v>2</v>
      </c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3"/>
      <c r="AB33" s="13"/>
      <c r="AC33" s="51">
        <f t="shared" si="0"/>
        <v>2</v>
      </c>
      <c r="AE33" s="125">
        <f t="shared" si="3"/>
        <v>1</v>
      </c>
      <c r="AF33" s="125">
        <f t="shared" si="1"/>
        <v>0</v>
      </c>
    </row>
    <row r="34" spans="1:32" x14ac:dyDescent="0.25">
      <c r="A34" s="154">
        <f t="shared" si="2"/>
        <v>25</v>
      </c>
      <c r="B34" s="126" t="s">
        <v>705</v>
      </c>
      <c r="C34" s="126" t="s">
        <v>706</v>
      </c>
      <c r="D34" s="126" t="s">
        <v>1065</v>
      </c>
      <c r="E34" s="168"/>
      <c r="F34" s="168"/>
      <c r="G34" s="180"/>
      <c r="H34" s="180"/>
      <c r="I34" s="168"/>
      <c r="J34" s="168"/>
      <c r="K34" s="168"/>
      <c r="L34" s="168"/>
      <c r="M34" s="168"/>
      <c r="N34" s="168"/>
      <c r="O34" s="168"/>
      <c r="P34" s="168"/>
      <c r="Q34" s="168"/>
      <c r="R34" s="168">
        <v>2</v>
      </c>
      <c r="S34" s="168"/>
      <c r="T34" s="168"/>
      <c r="U34" s="168"/>
      <c r="V34" s="168"/>
      <c r="W34" s="168"/>
      <c r="X34" s="168"/>
      <c r="Y34" s="168"/>
      <c r="Z34" s="168"/>
      <c r="AA34" s="13"/>
      <c r="AB34" s="13"/>
      <c r="AC34" s="51">
        <f t="shared" si="0"/>
        <v>2</v>
      </c>
      <c r="AE34" s="125">
        <f t="shared" si="3"/>
        <v>1</v>
      </c>
      <c r="AF34" s="125">
        <f t="shared" si="1"/>
        <v>0</v>
      </c>
    </row>
    <row r="35" spans="1:32" x14ac:dyDescent="0.25">
      <c r="A35" s="154">
        <f t="shared" si="2"/>
        <v>26</v>
      </c>
      <c r="B35" s="126" t="s">
        <v>501</v>
      </c>
      <c r="C35" s="126" t="s">
        <v>1140</v>
      </c>
      <c r="D35" s="126" t="s">
        <v>429</v>
      </c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>
        <v>2</v>
      </c>
      <c r="T35" s="168"/>
      <c r="U35" s="168"/>
      <c r="V35" s="168"/>
      <c r="W35" s="168"/>
      <c r="X35" s="168"/>
      <c r="Y35" s="168"/>
      <c r="Z35" s="168"/>
      <c r="AA35" s="168"/>
      <c r="AB35" s="168"/>
      <c r="AC35" s="51">
        <f t="shared" si="0"/>
        <v>2</v>
      </c>
      <c r="AE35" s="125">
        <f t="shared" si="3"/>
        <v>1</v>
      </c>
      <c r="AF35" s="125">
        <f t="shared" si="1"/>
        <v>0</v>
      </c>
    </row>
    <row r="36" spans="1:32" x14ac:dyDescent="0.25">
      <c r="A36" s="154">
        <f t="shared" si="2"/>
        <v>27</v>
      </c>
      <c r="B36" s="126" t="s">
        <v>812</v>
      </c>
      <c r="C36" s="126" t="s">
        <v>1131</v>
      </c>
      <c r="D36" s="126" t="s">
        <v>146</v>
      </c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>
        <v>2</v>
      </c>
      <c r="Z36" s="168"/>
      <c r="AA36" s="168"/>
      <c r="AB36" s="168"/>
      <c r="AC36" s="51">
        <f t="shared" si="0"/>
        <v>2</v>
      </c>
      <c r="AE36" s="125">
        <f t="shared" si="3"/>
        <v>1</v>
      </c>
      <c r="AF36" s="125">
        <f t="shared" si="1"/>
        <v>0</v>
      </c>
    </row>
    <row r="37" spans="1:32" x14ac:dyDescent="0.25">
      <c r="A37" s="154">
        <f t="shared" si="2"/>
        <v>28</v>
      </c>
      <c r="B37" s="126" t="s">
        <v>518</v>
      </c>
      <c r="C37" s="126" t="s">
        <v>1165</v>
      </c>
      <c r="D37" s="126" t="s">
        <v>542</v>
      </c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>
        <v>2</v>
      </c>
      <c r="Z37" s="168"/>
      <c r="AA37" s="13"/>
      <c r="AB37" s="13"/>
      <c r="AC37" s="51">
        <f t="shared" si="0"/>
        <v>2</v>
      </c>
      <c r="AE37" s="125">
        <f t="shared" si="3"/>
        <v>1</v>
      </c>
      <c r="AF37" s="125">
        <f t="shared" si="1"/>
        <v>0</v>
      </c>
    </row>
    <row r="38" spans="1:32" x14ac:dyDescent="0.25">
      <c r="A38" s="154">
        <f t="shared" si="2"/>
        <v>29</v>
      </c>
      <c r="B38" s="126" t="s">
        <v>1173</v>
      </c>
      <c r="C38" s="126" t="s">
        <v>1174</v>
      </c>
      <c r="D38" s="126" t="s">
        <v>146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>
        <v>2</v>
      </c>
      <c r="Y38" s="168"/>
      <c r="Z38" s="168"/>
      <c r="AA38" s="168"/>
      <c r="AB38" s="168"/>
      <c r="AC38" s="51">
        <f t="shared" si="0"/>
        <v>2</v>
      </c>
      <c r="AE38" s="125">
        <f t="shared" si="3"/>
        <v>1</v>
      </c>
      <c r="AF38" s="125">
        <f t="shared" si="1"/>
        <v>0</v>
      </c>
    </row>
    <row r="39" spans="1:32" x14ac:dyDescent="0.25">
      <c r="A39" s="154"/>
      <c r="B39" s="126"/>
      <c r="C39" s="126"/>
      <c r="D39" s="126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51">
        <f t="shared" ref="AC39:AC41" si="4">SUM(E39:AB39)</f>
        <v>0</v>
      </c>
      <c r="AE39" s="125">
        <f t="shared" si="3"/>
        <v>0</v>
      </c>
      <c r="AF39" s="125">
        <f t="shared" si="1"/>
        <v>0</v>
      </c>
    </row>
    <row r="40" spans="1:32" x14ac:dyDescent="0.25">
      <c r="A40" s="154"/>
      <c r="B40" s="126"/>
      <c r="C40" s="126"/>
      <c r="D40" s="126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51">
        <f t="shared" si="4"/>
        <v>0</v>
      </c>
      <c r="AE40" s="125">
        <f t="shared" si="3"/>
        <v>0</v>
      </c>
      <c r="AF40" s="125">
        <f t="shared" si="1"/>
        <v>0</v>
      </c>
    </row>
    <row r="41" spans="1:32" x14ac:dyDescent="0.25">
      <c r="A41" s="154"/>
      <c r="B41" s="126"/>
      <c r="C41" s="126"/>
      <c r="D41" s="126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51">
        <f t="shared" si="4"/>
        <v>0</v>
      </c>
      <c r="AE41" s="125">
        <f t="shared" si="3"/>
        <v>0</v>
      </c>
      <c r="AF41" s="125">
        <f t="shared" si="1"/>
        <v>0</v>
      </c>
    </row>
  </sheetData>
  <sortState xmlns:xlrd2="http://schemas.microsoft.com/office/spreadsheetml/2017/richdata2" ref="B10:AC38">
    <sortCondition descending="1" ref="AC10:AC38"/>
  </sortState>
  <mergeCells count="20">
    <mergeCell ref="G8:H8"/>
    <mergeCell ref="L8:M8"/>
    <mergeCell ref="G7:H7"/>
    <mergeCell ref="L7:M7"/>
    <mergeCell ref="B1:C1"/>
    <mergeCell ref="F1:J1"/>
    <mergeCell ref="B2:C2"/>
    <mergeCell ref="F2:J2"/>
    <mergeCell ref="O8:P8"/>
    <mergeCell ref="S8:T8"/>
    <mergeCell ref="V8:W8"/>
    <mergeCell ref="AA8:AB8"/>
    <mergeCell ref="J7:K7"/>
    <mergeCell ref="J8:K8"/>
    <mergeCell ref="O7:P7"/>
    <mergeCell ref="S7:T7"/>
    <mergeCell ref="V7:W7"/>
    <mergeCell ref="AA7:AB7"/>
    <mergeCell ref="X7:Y7"/>
    <mergeCell ref="X8:Y8"/>
  </mergeCells>
  <pageMargins left="0.25" right="0.25" top="0.75" bottom="0.75" header="0.3" footer="0.3"/>
  <pageSetup paperSize="9" scale="50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145C-2282-4CA2-859C-092E3CDE4B53}">
  <dimension ref="A1:K21"/>
  <sheetViews>
    <sheetView workbookViewId="0">
      <selection activeCell="I16" sqref="I16"/>
    </sheetView>
  </sheetViews>
  <sheetFormatPr defaultRowHeight="15" x14ac:dyDescent="0.25"/>
  <cols>
    <col min="1" max="1" width="6.28515625" style="173" customWidth="1"/>
    <col min="2" max="2" width="22.28515625" style="149" customWidth="1"/>
    <col min="3" max="3" width="19.5703125" style="149" customWidth="1"/>
    <col min="4" max="4" width="8.5703125" style="149" bestFit="1" customWidth="1"/>
    <col min="5" max="6" width="7.5703125" style="149" customWidth="1"/>
    <col min="7" max="7" width="6.7109375" style="154" customWidth="1"/>
    <col min="8" max="11" width="9" style="149"/>
    <col min="12" max="235" width="9" style="172"/>
    <col min="236" max="236" width="4.28515625" style="172" customWidth="1"/>
    <col min="237" max="237" width="22.28515625" style="172" customWidth="1"/>
    <col min="238" max="238" width="19.5703125" style="172" customWidth="1"/>
    <col min="239" max="239" width="6.140625" style="172" customWidth="1"/>
    <col min="240" max="240" width="7.7109375" style="172" bestFit="1" customWidth="1"/>
    <col min="241" max="241" width="5" style="172" customWidth="1"/>
    <col min="242" max="242" width="6.5703125" style="172" customWidth="1"/>
    <col min="243" max="243" width="5.42578125" style="172" customWidth="1"/>
    <col min="244" max="244" width="6.5703125" style="172" customWidth="1"/>
    <col min="245" max="245" width="5.140625" style="172" customWidth="1"/>
    <col min="246" max="246" width="4.85546875" style="172" customWidth="1"/>
    <col min="247" max="247" width="5.5703125" style="172" customWidth="1"/>
    <col min="248" max="248" width="6.5703125" style="172" customWidth="1"/>
    <col min="249" max="249" width="10.140625" style="172" customWidth="1"/>
    <col min="250" max="250" width="5.42578125" style="172" customWidth="1"/>
    <col min="251" max="251" width="6.5703125" style="172" customWidth="1"/>
    <col min="252" max="252" width="5.28515625" style="172" customWidth="1"/>
    <col min="253" max="254" width="6.5703125" style="172" customWidth="1"/>
    <col min="255" max="255" width="5.140625" style="172" customWidth="1"/>
    <col min="256" max="262" width="6.5703125" style="172" customWidth="1"/>
    <col min="263" max="263" width="6.7109375" style="172" customWidth="1"/>
    <col min="264" max="491" width="9" style="172"/>
    <col min="492" max="492" width="4.28515625" style="172" customWidth="1"/>
    <col min="493" max="493" width="22.28515625" style="172" customWidth="1"/>
    <col min="494" max="494" width="19.5703125" style="172" customWidth="1"/>
    <col min="495" max="495" width="6.140625" style="172" customWidth="1"/>
    <col min="496" max="496" width="7.7109375" style="172" bestFit="1" customWidth="1"/>
    <col min="497" max="497" width="5" style="172" customWidth="1"/>
    <col min="498" max="498" width="6.5703125" style="172" customWidth="1"/>
    <col min="499" max="499" width="5.42578125" style="172" customWidth="1"/>
    <col min="500" max="500" width="6.5703125" style="172" customWidth="1"/>
    <col min="501" max="501" width="5.140625" style="172" customWidth="1"/>
    <col min="502" max="502" width="4.85546875" style="172" customWidth="1"/>
    <col min="503" max="503" width="5.5703125" style="172" customWidth="1"/>
    <col min="504" max="504" width="6.5703125" style="172" customWidth="1"/>
    <col min="505" max="505" width="10.140625" style="172" customWidth="1"/>
    <col min="506" max="506" width="5.42578125" style="172" customWidth="1"/>
    <col min="507" max="507" width="6.5703125" style="172" customWidth="1"/>
    <col min="508" max="508" width="5.28515625" style="172" customWidth="1"/>
    <col min="509" max="510" width="6.5703125" style="172" customWidth="1"/>
    <col min="511" max="511" width="5.140625" style="172" customWidth="1"/>
    <col min="512" max="518" width="6.5703125" style="172" customWidth="1"/>
    <col min="519" max="519" width="6.7109375" style="172" customWidth="1"/>
    <col min="520" max="747" width="9" style="172"/>
    <col min="748" max="748" width="4.28515625" style="172" customWidth="1"/>
    <col min="749" max="749" width="22.28515625" style="172" customWidth="1"/>
    <col min="750" max="750" width="19.5703125" style="172" customWidth="1"/>
    <col min="751" max="751" width="6.140625" style="172" customWidth="1"/>
    <col min="752" max="752" width="7.7109375" style="172" bestFit="1" customWidth="1"/>
    <col min="753" max="753" width="5" style="172" customWidth="1"/>
    <col min="754" max="754" width="6.5703125" style="172" customWidth="1"/>
    <col min="755" max="755" width="5.42578125" style="172" customWidth="1"/>
    <col min="756" max="756" width="6.5703125" style="172" customWidth="1"/>
    <col min="757" max="757" width="5.140625" style="172" customWidth="1"/>
    <col min="758" max="758" width="4.85546875" style="172" customWidth="1"/>
    <col min="759" max="759" width="5.5703125" style="172" customWidth="1"/>
    <col min="760" max="760" width="6.5703125" style="172" customWidth="1"/>
    <col min="761" max="761" width="10.140625" style="172" customWidth="1"/>
    <col min="762" max="762" width="5.42578125" style="172" customWidth="1"/>
    <col min="763" max="763" width="6.5703125" style="172" customWidth="1"/>
    <col min="764" max="764" width="5.28515625" style="172" customWidth="1"/>
    <col min="765" max="766" width="6.5703125" style="172" customWidth="1"/>
    <col min="767" max="767" width="5.140625" style="172" customWidth="1"/>
    <col min="768" max="774" width="6.5703125" style="172" customWidth="1"/>
    <col min="775" max="775" width="6.7109375" style="172" customWidth="1"/>
    <col min="776" max="1003" width="9" style="172"/>
    <col min="1004" max="1004" width="4.28515625" style="172" customWidth="1"/>
    <col min="1005" max="1005" width="22.28515625" style="172" customWidth="1"/>
    <col min="1006" max="1006" width="19.5703125" style="172" customWidth="1"/>
    <col min="1007" max="1007" width="6.140625" style="172" customWidth="1"/>
    <col min="1008" max="1008" width="7.7109375" style="172" bestFit="1" customWidth="1"/>
    <col min="1009" max="1009" width="5" style="172" customWidth="1"/>
    <col min="1010" max="1010" width="6.5703125" style="172" customWidth="1"/>
    <col min="1011" max="1011" width="5.42578125" style="172" customWidth="1"/>
    <col min="1012" max="1012" width="6.5703125" style="172" customWidth="1"/>
    <col min="1013" max="1013" width="5.140625" style="172" customWidth="1"/>
    <col min="1014" max="1014" width="4.85546875" style="172" customWidth="1"/>
    <col min="1015" max="1015" width="5.5703125" style="172" customWidth="1"/>
    <col min="1016" max="1016" width="6.5703125" style="172" customWidth="1"/>
    <col min="1017" max="1017" width="10.140625" style="172" customWidth="1"/>
    <col min="1018" max="1018" width="5.42578125" style="172" customWidth="1"/>
    <col min="1019" max="1019" width="6.5703125" style="172" customWidth="1"/>
    <col min="1020" max="1020" width="5.28515625" style="172" customWidth="1"/>
    <col min="1021" max="1022" width="6.5703125" style="172" customWidth="1"/>
    <col min="1023" max="1023" width="5.140625" style="172" customWidth="1"/>
    <col min="1024" max="1030" width="6.5703125" style="172" customWidth="1"/>
    <col min="1031" max="1031" width="6.7109375" style="172" customWidth="1"/>
    <col min="1032" max="1259" width="9" style="172"/>
    <col min="1260" max="1260" width="4.28515625" style="172" customWidth="1"/>
    <col min="1261" max="1261" width="22.28515625" style="172" customWidth="1"/>
    <col min="1262" max="1262" width="19.5703125" style="172" customWidth="1"/>
    <col min="1263" max="1263" width="6.140625" style="172" customWidth="1"/>
    <col min="1264" max="1264" width="7.7109375" style="172" bestFit="1" customWidth="1"/>
    <col min="1265" max="1265" width="5" style="172" customWidth="1"/>
    <col min="1266" max="1266" width="6.5703125" style="172" customWidth="1"/>
    <col min="1267" max="1267" width="5.42578125" style="172" customWidth="1"/>
    <col min="1268" max="1268" width="6.5703125" style="172" customWidth="1"/>
    <col min="1269" max="1269" width="5.140625" style="172" customWidth="1"/>
    <col min="1270" max="1270" width="4.85546875" style="172" customWidth="1"/>
    <col min="1271" max="1271" width="5.5703125" style="172" customWidth="1"/>
    <col min="1272" max="1272" width="6.5703125" style="172" customWidth="1"/>
    <col min="1273" max="1273" width="10.140625" style="172" customWidth="1"/>
    <col min="1274" max="1274" width="5.42578125" style="172" customWidth="1"/>
    <col min="1275" max="1275" width="6.5703125" style="172" customWidth="1"/>
    <col min="1276" max="1276" width="5.28515625" style="172" customWidth="1"/>
    <col min="1277" max="1278" width="6.5703125" style="172" customWidth="1"/>
    <col min="1279" max="1279" width="5.140625" style="172" customWidth="1"/>
    <col min="1280" max="1286" width="6.5703125" style="172" customWidth="1"/>
    <col min="1287" max="1287" width="6.7109375" style="172" customWidth="1"/>
    <col min="1288" max="1515" width="9" style="172"/>
    <col min="1516" max="1516" width="4.28515625" style="172" customWidth="1"/>
    <col min="1517" max="1517" width="22.28515625" style="172" customWidth="1"/>
    <col min="1518" max="1518" width="19.5703125" style="172" customWidth="1"/>
    <col min="1519" max="1519" width="6.140625" style="172" customWidth="1"/>
    <col min="1520" max="1520" width="7.7109375" style="172" bestFit="1" customWidth="1"/>
    <col min="1521" max="1521" width="5" style="172" customWidth="1"/>
    <col min="1522" max="1522" width="6.5703125" style="172" customWidth="1"/>
    <col min="1523" max="1523" width="5.42578125" style="172" customWidth="1"/>
    <col min="1524" max="1524" width="6.5703125" style="172" customWidth="1"/>
    <col min="1525" max="1525" width="5.140625" style="172" customWidth="1"/>
    <col min="1526" max="1526" width="4.85546875" style="172" customWidth="1"/>
    <col min="1527" max="1527" width="5.5703125" style="172" customWidth="1"/>
    <col min="1528" max="1528" width="6.5703125" style="172" customWidth="1"/>
    <col min="1529" max="1529" width="10.140625" style="172" customWidth="1"/>
    <col min="1530" max="1530" width="5.42578125" style="172" customWidth="1"/>
    <col min="1531" max="1531" width="6.5703125" style="172" customWidth="1"/>
    <col min="1532" max="1532" width="5.28515625" style="172" customWidth="1"/>
    <col min="1533" max="1534" width="6.5703125" style="172" customWidth="1"/>
    <col min="1535" max="1535" width="5.140625" style="172" customWidth="1"/>
    <col min="1536" max="1542" width="6.5703125" style="172" customWidth="1"/>
    <col min="1543" max="1543" width="6.7109375" style="172" customWidth="1"/>
    <col min="1544" max="1771" width="9" style="172"/>
    <col min="1772" max="1772" width="4.28515625" style="172" customWidth="1"/>
    <col min="1773" max="1773" width="22.28515625" style="172" customWidth="1"/>
    <col min="1774" max="1774" width="19.5703125" style="172" customWidth="1"/>
    <col min="1775" max="1775" width="6.140625" style="172" customWidth="1"/>
    <col min="1776" max="1776" width="7.7109375" style="172" bestFit="1" customWidth="1"/>
    <col min="1777" max="1777" width="5" style="172" customWidth="1"/>
    <col min="1778" max="1778" width="6.5703125" style="172" customWidth="1"/>
    <col min="1779" max="1779" width="5.42578125" style="172" customWidth="1"/>
    <col min="1780" max="1780" width="6.5703125" style="172" customWidth="1"/>
    <col min="1781" max="1781" width="5.140625" style="172" customWidth="1"/>
    <col min="1782" max="1782" width="4.85546875" style="172" customWidth="1"/>
    <col min="1783" max="1783" width="5.5703125" style="172" customWidth="1"/>
    <col min="1784" max="1784" width="6.5703125" style="172" customWidth="1"/>
    <col min="1785" max="1785" width="10.140625" style="172" customWidth="1"/>
    <col min="1786" max="1786" width="5.42578125" style="172" customWidth="1"/>
    <col min="1787" max="1787" width="6.5703125" style="172" customWidth="1"/>
    <col min="1788" max="1788" width="5.28515625" style="172" customWidth="1"/>
    <col min="1789" max="1790" width="6.5703125" style="172" customWidth="1"/>
    <col min="1791" max="1791" width="5.140625" style="172" customWidth="1"/>
    <col min="1792" max="1798" width="6.5703125" style="172" customWidth="1"/>
    <col min="1799" max="1799" width="6.7109375" style="172" customWidth="1"/>
    <col min="1800" max="2027" width="9" style="172"/>
    <col min="2028" max="2028" width="4.28515625" style="172" customWidth="1"/>
    <col min="2029" max="2029" width="22.28515625" style="172" customWidth="1"/>
    <col min="2030" max="2030" width="19.5703125" style="172" customWidth="1"/>
    <col min="2031" max="2031" width="6.140625" style="172" customWidth="1"/>
    <col min="2032" max="2032" width="7.7109375" style="172" bestFit="1" customWidth="1"/>
    <col min="2033" max="2033" width="5" style="172" customWidth="1"/>
    <col min="2034" max="2034" width="6.5703125" style="172" customWidth="1"/>
    <col min="2035" max="2035" width="5.42578125" style="172" customWidth="1"/>
    <col min="2036" max="2036" width="6.5703125" style="172" customWidth="1"/>
    <col min="2037" max="2037" width="5.140625" style="172" customWidth="1"/>
    <col min="2038" max="2038" width="4.85546875" style="172" customWidth="1"/>
    <col min="2039" max="2039" width="5.5703125" style="172" customWidth="1"/>
    <col min="2040" max="2040" width="6.5703125" style="172" customWidth="1"/>
    <col min="2041" max="2041" width="10.140625" style="172" customWidth="1"/>
    <col min="2042" max="2042" width="5.42578125" style="172" customWidth="1"/>
    <col min="2043" max="2043" width="6.5703125" style="172" customWidth="1"/>
    <col min="2044" max="2044" width="5.28515625" style="172" customWidth="1"/>
    <col min="2045" max="2046" width="6.5703125" style="172" customWidth="1"/>
    <col min="2047" max="2047" width="5.140625" style="172" customWidth="1"/>
    <col min="2048" max="2054" width="6.5703125" style="172" customWidth="1"/>
    <col min="2055" max="2055" width="6.7109375" style="172" customWidth="1"/>
    <col min="2056" max="2283" width="9" style="172"/>
    <col min="2284" max="2284" width="4.28515625" style="172" customWidth="1"/>
    <col min="2285" max="2285" width="22.28515625" style="172" customWidth="1"/>
    <col min="2286" max="2286" width="19.5703125" style="172" customWidth="1"/>
    <col min="2287" max="2287" width="6.140625" style="172" customWidth="1"/>
    <col min="2288" max="2288" width="7.7109375" style="172" bestFit="1" customWidth="1"/>
    <col min="2289" max="2289" width="5" style="172" customWidth="1"/>
    <col min="2290" max="2290" width="6.5703125" style="172" customWidth="1"/>
    <col min="2291" max="2291" width="5.42578125" style="172" customWidth="1"/>
    <col min="2292" max="2292" width="6.5703125" style="172" customWidth="1"/>
    <col min="2293" max="2293" width="5.140625" style="172" customWidth="1"/>
    <col min="2294" max="2294" width="4.85546875" style="172" customWidth="1"/>
    <col min="2295" max="2295" width="5.5703125" style="172" customWidth="1"/>
    <col min="2296" max="2296" width="6.5703125" style="172" customWidth="1"/>
    <col min="2297" max="2297" width="10.140625" style="172" customWidth="1"/>
    <col min="2298" max="2298" width="5.42578125" style="172" customWidth="1"/>
    <col min="2299" max="2299" width="6.5703125" style="172" customWidth="1"/>
    <col min="2300" max="2300" width="5.28515625" style="172" customWidth="1"/>
    <col min="2301" max="2302" width="6.5703125" style="172" customWidth="1"/>
    <col min="2303" max="2303" width="5.140625" style="172" customWidth="1"/>
    <col min="2304" max="2310" width="6.5703125" style="172" customWidth="1"/>
    <col min="2311" max="2311" width="6.7109375" style="172" customWidth="1"/>
    <col min="2312" max="2539" width="9" style="172"/>
    <col min="2540" max="2540" width="4.28515625" style="172" customWidth="1"/>
    <col min="2541" max="2541" width="22.28515625" style="172" customWidth="1"/>
    <col min="2542" max="2542" width="19.5703125" style="172" customWidth="1"/>
    <col min="2543" max="2543" width="6.140625" style="172" customWidth="1"/>
    <col min="2544" max="2544" width="7.7109375" style="172" bestFit="1" customWidth="1"/>
    <col min="2545" max="2545" width="5" style="172" customWidth="1"/>
    <col min="2546" max="2546" width="6.5703125" style="172" customWidth="1"/>
    <col min="2547" max="2547" width="5.42578125" style="172" customWidth="1"/>
    <col min="2548" max="2548" width="6.5703125" style="172" customWidth="1"/>
    <col min="2549" max="2549" width="5.140625" style="172" customWidth="1"/>
    <col min="2550" max="2550" width="4.85546875" style="172" customWidth="1"/>
    <col min="2551" max="2551" width="5.5703125" style="172" customWidth="1"/>
    <col min="2552" max="2552" width="6.5703125" style="172" customWidth="1"/>
    <col min="2553" max="2553" width="10.140625" style="172" customWidth="1"/>
    <col min="2554" max="2554" width="5.42578125" style="172" customWidth="1"/>
    <col min="2555" max="2555" width="6.5703125" style="172" customWidth="1"/>
    <col min="2556" max="2556" width="5.28515625" style="172" customWidth="1"/>
    <col min="2557" max="2558" width="6.5703125" style="172" customWidth="1"/>
    <col min="2559" max="2559" width="5.140625" style="172" customWidth="1"/>
    <col min="2560" max="2566" width="6.5703125" style="172" customWidth="1"/>
    <col min="2567" max="2567" width="6.7109375" style="172" customWidth="1"/>
    <col min="2568" max="2795" width="9" style="172"/>
    <col min="2796" max="2796" width="4.28515625" style="172" customWidth="1"/>
    <col min="2797" max="2797" width="22.28515625" style="172" customWidth="1"/>
    <col min="2798" max="2798" width="19.5703125" style="172" customWidth="1"/>
    <col min="2799" max="2799" width="6.140625" style="172" customWidth="1"/>
    <col min="2800" max="2800" width="7.7109375" style="172" bestFit="1" customWidth="1"/>
    <col min="2801" max="2801" width="5" style="172" customWidth="1"/>
    <col min="2802" max="2802" width="6.5703125" style="172" customWidth="1"/>
    <col min="2803" max="2803" width="5.42578125" style="172" customWidth="1"/>
    <col min="2804" max="2804" width="6.5703125" style="172" customWidth="1"/>
    <col min="2805" max="2805" width="5.140625" style="172" customWidth="1"/>
    <col min="2806" max="2806" width="4.85546875" style="172" customWidth="1"/>
    <col min="2807" max="2807" width="5.5703125" style="172" customWidth="1"/>
    <col min="2808" max="2808" width="6.5703125" style="172" customWidth="1"/>
    <col min="2809" max="2809" width="10.140625" style="172" customWidth="1"/>
    <col min="2810" max="2810" width="5.42578125" style="172" customWidth="1"/>
    <col min="2811" max="2811" width="6.5703125" style="172" customWidth="1"/>
    <col min="2812" max="2812" width="5.28515625" style="172" customWidth="1"/>
    <col min="2813" max="2814" width="6.5703125" style="172" customWidth="1"/>
    <col min="2815" max="2815" width="5.140625" style="172" customWidth="1"/>
    <col min="2816" max="2822" width="6.5703125" style="172" customWidth="1"/>
    <col min="2823" max="2823" width="6.7109375" style="172" customWidth="1"/>
    <col min="2824" max="3051" width="9" style="172"/>
    <col min="3052" max="3052" width="4.28515625" style="172" customWidth="1"/>
    <col min="3053" max="3053" width="22.28515625" style="172" customWidth="1"/>
    <col min="3054" max="3054" width="19.5703125" style="172" customWidth="1"/>
    <col min="3055" max="3055" width="6.140625" style="172" customWidth="1"/>
    <col min="3056" max="3056" width="7.7109375" style="172" bestFit="1" customWidth="1"/>
    <col min="3057" max="3057" width="5" style="172" customWidth="1"/>
    <col min="3058" max="3058" width="6.5703125" style="172" customWidth="1"/>
    <col min="3059" max="3059" width="5.42578125" style="172" customWidth="1"/>
    <col min="3060" max="3060" width="6.5703125" style="172" customWidth="1"/>
    <col min="3061" max="3061" width="5.140625" style="172" customWidth="1"/>
    <col min="3062" max="3062" width="4.85546875" style="172" customWidth="1"/>
    <col min="3063" max="3063" width="5.5703125" style="172" customWidth="1"/>
    <col min="3064" max="3064" width="6.5703125" style="172" customWidth="1"/>
    <col min="3065" max="3065" width="10.140625" style="172" customWidth="1"/>
    <col min="3066" max="3066" width="5.42578125" style="172" customWidth="1"/>
    <col min="3067" max="3067" width="6.5703125" style="172" customWidth="1"/>
    <col min="3068" max="3068" width="5.28515625" style="172" customWidth="1"/>
    <col min="3069" max="3070" width="6.5703125" style="172" customWidth="1"/>
    <col min="3071" max="3071" width="5.140625" style="172" customWidth="1"/>
    <col min="3072" max="3078" width="6.5703125" style="172" customWidth="1"/>
    <col min="3079" max="3079" width="6.7109375" style="172" customWidth="1"/>
    <col min="3080" max="3307" width="9" style="172"/>
    <col min="3308" max="3308" width="4.28515625" style="172" customWidth="1"/>
    <col min="3309" max="3309" width="22.28515625" style="172" customWidth="1"/>
    <col min="3310" max="3310" width="19.5703125" style="172" customWidth="1"/>
    <col min="3311" max="3311" width="6.140625" style="172" customWidth="1"/>
    <col min="3312" max="3312" width="7.7109375" style="172" bestFit="1" customWidth="1"/>
    <col min="3313" max="3313" width="5" style="172" customWidth="1"/>
    <col min="3314" max="3314" width="6.5703125" style="172" customWidth="1"/>
    <col min="3315" max="3315" width="5.42578125" style="172" customWidth="1"/>
    <col min="3316" max="3316" width="6.5703125" style="172" customWidth="1"/>
    <col min="3317" max="3317" width="5.140625" style="172" customWidth="1"/>
    <col min="3318" max="3318" width="4.85546875" style="172" customWidth="1"/>
    <col min="3319" max="3319" width="5.5703125" style="172" customWidth="1"/>
    <col min="3320" max="3320" width="6.5703125" style="172" customWidth="1"/>
    <col min="3321" max="3321" width="10.140625" style="172" customWidth="1"/>
    <col min="3322" max="3322" width="5.42578125" style="172" customWidth="1"/>
    <col min="3323" max="3323" width="6.5703125" style="172" customWidth="1"/>
    <col min="3324" max="3324" width="5.28515625" style="172" customWidth="1"/>
    <col min="3325" max="3326" width="6.5703125" style="172" customWidth="1"/>
    <col min="3327" max="3327" width="5.140625" style="172" customWidth="1"/>
    <col min="3328" max="3334" width="6.5703125" style="172" customWidth="1"/>
    <col min="3335" max="3335" width="6.7109375" style="172" customWidth="1"/>
    <col min="3336" max="3563" width="9" style="172"/>
    <col min="3564" max="3564" width="4.28515625" style="172" customWidth="1"/>
    <col min="3565" max="3565" width="22.28515625" style="172" customWidth="1"/>
    <col min="3566" max="3566" width="19.5703125" style="172" customWidth="1"/>
    <col min="3567" max="3567" width="6.140625" style="172" customWidth="1"/>
    <col min="3568" max="3568" width="7.7109375" style="172" bestFit="1" customWidth="1"/>
    <col min="3569" max="3569" width="5" style="172" customWidth="1"/>
    <col min="3570" max="3570" width="6.5703125" style="172" customWidth="1"/>
    <col min="3571" max="3571" width="5.42578125" style="172" customWidth="1"/>
    <col min="3572" max="3572" width="6.5703125" style="172" customWidth="1"/>
    <col min="3573" max="3573" width="5.140625" style="172" customWidth="1"/>
    <col min="3574" max="3574" width="4.85546875" style="172" customWidth="1"/>
    <col min="3575" max="3575" width="5.5703125" style="172" customWidth="1"/>
    <col min="3576" max="3576" width="6.5703125" style="172" customWidth="1"/>
    <col min="3577" max="3577" width="10.140625" style="172" customWidth="1"/>
    <col min="3578" max="3578" width="5.42578125" style="172" customWidth="1"/>
    <col min="3579" max="3579" width="6.5703125" style="172" customWidth="1"/>
    <col min="3580" max="3580" width="5.28515625" style="172" customWidth="1"/>
    <col min="3581" max="3582" width="6.5703125" style="172" customWidth="1"/>
    <col min="3583" max="3583" width="5.140625" style="172" customWidth="1"/>
    <col min="3584" max="3590" width="6.5703125" style="172" customWidth="1"/>
    <col min="3591" max="3591" width="6.7109375" style="172" customWidth="1"/>
    <col min="3592" max="3819" width="9" style="172"/>
    <col min="3820" max="3820" width="4.28515625" style="172" customWidth="1"/>
    <col min="3821" max="3821" width="22.28515625" style="172" customWidth="1"/>
    <col min="3822" max="3822" width="19.5703125" style="172" customWidth="1"/>
    <col min="3823" max="3823" width="6.140625" style="172" customWidth="1"/>
    <col min="3824" max="3824" width="7.7109375" style="172" bestFit="1" customWidth="1"/>
    <col min="3825" max="3825" width="5" style="172" customWidth="1"/>
    <col min="3826" max="3826" width="6.5703125" style="172" customWidth="1"/>
    <col min="3827" max="3827" width="5.42578125" style="172" customWidth="1"/>
    <col min="3828" max="3828" width="6.5703125" style="172" customWidth="1"/>
    <col min="3829" max="3829" width="5.140625" style="172" customWidth="1"/>
    <col min="3830" max="3830" width="4.85546875" style="172" customWidth="1"/>
    <col min="3831" max="3831" width="5.5703125" style="172" customWidth="1"/>
    <col min="3832" max="3832" width="6.5703125" style="172" customWidth="1"/>
    <col min="3833" max="3833" width="10.140625" style="172" customWidth="1"/>
    <col min="3834" max="3834" width="5.42578125" style="172" customWidth="1"/>
    <col min="3835" max="3835" width="6.5703125" style="172" customWidth="1"/>
    <col min="3836" max="3836" width="5.28515625" style="172" customWidth="1"/>
    <col min="3837" max="3838" width="6.5703125" style="172" customWidth="1"/>
    <col min="3839" max="3839" width="5.140625" style="172" customWidth="1"/>
    <col min="3840" max="3846" width="6.5703125" style="172" customWidth="1"/>
    <col min="3847" max="3847" width="6.7109375" style="172" customWidth="1"/>
    <col min="3848" max="4075" width="9" style="172"/>
    <col min="4076" max="4076" width="4.28515625" style="172" customWidth="1"/>
    <col min="4077" max="4077" width="22.28515625" style="172" customWidth="1"/>
    <col min="4078" max="4078" width="19.5703125" style="172" customWidth="1"/>
    <col min="4079" max="4079" width="6.140625" style="172" customWidth="1"/>
    <col min="4080" max="4080" width="7.7109375" style="172" bestFit="1" customWidth="1"/>
    <col min="4081" max="4081" width="5" style="172" customWidth="1"/>
    <col min="4082" max="4082" width="6.5703125" style="172" customWidth="1"/>
    <col min="4083" max="4083" width="5.42578125" style="172" customWidth="1"/>
    <col min="4084" max="4084" width="6.5703125" style="172" customWidth="1"/>
    <col min="4085" max="4085" width="5.140625" style="172" customWidth="1"/>
    <col min="4086" max="4086" width="4.85546875" style="172" customWidth="1"/>
    <col min="4087" max="4087" width="5.5703125" style="172" customWidth="1"/>
    <col min="4088" max="4088" width="6.5703125" style="172" customWidth="1"/>
    <col min="4089" max="4089" width="10.140625" style="172" customWidth="1"/>
    <col min="4090" max="4090" width="5.42578125" style="172" customWidth="1"/>
    <col min="4091" max="4091" width="6.5703125" style="172" customWidth="1"/>
    <col min="4092" max="4092" width="5.28515625" style="172" customWidth="1"/>
    <col min="4093" max="4094" width="6.5703125" style="172" customWidth="1"/>
    <col min="4095" max="4095" width="5.140625" style="172" customWidth="1"/>
    <col min="4096" max="4102" width="6.5703125" style="172" customWidth="1"/>
    <col min="4103" max="4103" width="6.7109375" style="172" customWidth="1"/>
    <col min="4104" max="4331" width="9" style="172"/>
    <col min="4332" max="4332" width="4.28515625" style="172" customWidth="1"/>
    <col min="4333" max="4333" width="22.28515625" style="172" customWidth="1"/>
    <col min="4334" max="4334" width="19.5703125" style="172" customWidth="1"/>
    <col min="4335" max="4335" width="6.140625" style="172" customWidth="1"/>
    <col min="4336" max="4336" width="7.7109375" style="172" bestFit="1" customWidth="1"/>
    <col min="4337" max="4337" width="5" style="172" customWidth="1"/>
    <col min="4338" max="4338" width="6.5703125" style="172" customWidth="1"/>
    <col min="4339" max="4339" width="5.42578125" style="172" customWidth="1"/>
    <col min="4340" max="4340" width="6.5703125" style="172" customWidth="1"/>
    <col min="4341" max="4341" width="5.140625" style="172" customWidth="1"/>
    <col min="4342" max="4342" width="4.85546875" style="172" customWidth="1"/>
    <col min="4343" max="4343" width="5.5703125" style="172" customWidth="1"/>
    <col min="4344" max="4344" width="6.5703125" style="172" customWidth="1"/>
    <col min="4345" max="4345" width="10.140625" style="172" customWidth="1"/>
    <col min="4346" max="4346" width="5.42578125" style="172" customWidth="1"/>
    <col min="4347" max="4347" width="6.5703125" style="172" customWidth="1"/>
    <col min="4348" max="4348" width="5.28515625" style="172" customWidth="1"/>
    <col min="4349" max="4350" width="6.5703125" style="172" customWidth="1"/>
    <col min="4351" max="4351" width="5.140625" style="172" customWidth="1"/>
    <col min="4352" max="4358" width="6.5703125" style="172" customWidth="1"/>
    <col min="4359" max="4359" width="6.7109375" style="172" customWidth="1"/>
    <col min="4360" max="4587" width="9" style="172"/>
    <col min="4588" max="4588" width="4.28515625" style="172" customWidth="1"/>
    <col min="4589" max="4589" width="22.28515625" style="172" customWidth="1"/>
    <col min="4590" max="4590" width="19.5703125" style="172" customWidth="1"/>
    <col min="4591" max="4591" width="6.140625" style="172" customWidth="1"/>
    <col min="4592" max="4592" width="7.7109375" style="172" bestFit="1" customWidth="1"/>
    <col min="4593" max="4593" width="5" style="172" customWidth="1"/>
    <col min="4594" max="4594" width="6.5703125" style="172" customWidth="1"/>
    <col min="4595" max="4595" width="5.42578125" style="172" customWidth="1"/>
    <col min="4596" max="4596" width="6.5703125" style="172" customWidth="1"/>
    <col min="4597" max="4597" width="5.140625" style="172" customWidth="1"/>
    <col min="4598" max="4598" width="4.85546875" style="172" customWidth="1"/>
    <col min="4599" max="4599" width="5.5703125" style="172" customWidth="1"/>
    <col min="4600" max="4600" width="6.5703125" style="172" customWidth="1"/>
    <col min="4601" max="4601" width="10.140625" style="172" customWidth="1"/>
    <col min="4602" max="4602" width="5.42578125" style="172" customWidth="1"/>
    <col min="4603" max="4603" width="6.5703125" style="172" customWidth="1"/>
    <col min="4604" max="4604" width="5.28515625" style="172" customWidth="1"/>
    <col min="4605" max="4606" width="6.5703125" style="172" customWidth="1"/>
    <col min="4607" max="4607" width="5.140625" style="172" customWidth="1"/>
    <col min="4608" max="4614" width="6.5703125" style="172" customWidth="1"/>
    <col min="4615" max="4615" width="6.7109375" style="172" customWidth="1"/>
    <col min="4616" max="4843" width="9" style="172"/>
    <col min="4844" max="4844" width="4.28515625" style="172" customWidth="1"/>
    <col min="4845" max="4845" width="22.28515625" style="172" customWidth="1"/>
    <col min="4846" max="4846" width="19.5703125" style="172" customWidth="1"/>
    <col min="4847" max="4847" width="6.140625" style="172" customWidth="1"/>
    <col min="4848" max="4848" width="7.7109375" style="172" bestFit="1" customWidth="1"/>
    <col min="4849" max="4849" width="5" style="172" customWidth="1"/>
    <col min="4850" max="4850" width="6.5703125" style="172" customWidth="1"/>
    <col min="4851" max="4851" width="5.42578125" style="172" customWidth="1"/>
    <col min="4852" max="4852" width="6.5703125" style="172" customWidth="1"/>
    <col min="4853" max="4853" width="5.140625" style="172" customWidth="1"/>
    <col min="4854" max="4854" width="4.85546875" style="172" customWidth="1"/>
    <col min="4855" max="4855" width="5.5703125" style="172" customWidth="1"/>
    <col min="4856" max="4856" width="6.5703125" style="172" customWidth="1"/>
    <col min="4857" max="4857" width="10.140625" style="172" customWidth="1"/>
    <col min="4858" max="4858" width="5.42578125" style="172" customWidth="1"/>
    <col min="4859" max="4859" width="6.5703125" style="172" customWidth="1"/>
    <col min="4860" max="4860" width="5.28515625" style="172" customWidth="1"/>
    <col min="4861" max="4862" width="6.5703125" style="172" customWidth="1"/>
    <col min="4863" max="4863" width="5.140625" style="172" customWidth="1"/>
    <col min="4864" max="4870" width="6.5703125" style="172" customWidth="1"/>
    <col min="4871" max="4871" width="6.7109375" style="172" customWidth="1"/>
    <col min="4872" max="5099" width="9" style="172"/>
    <col min="5100" max="5100" width="4.28515625" style="172" customWidth="1"/>
    <col min="5101" max="5101" width="22.28515625" style="172" customWidth="1"/>
    <col min="5102" max="5102" width="19.5703125" style="172" customWidth="1"/>
    <col min="5103" max="5103" width="6.140625" style="172" customWidth="1"/>
    <col min="5104" max="5104" width="7.7109375" style="172" bestFit="1" customWidth="1"/>
    <col min="5105" max="5105" width="5" style="172" customWidth="1"/>
    <col min="5106" max="5106" width="6.5703125" style="172" customWidth="1"/>
    <col min="5107" max="5107" width="5.42578125" style="172" customWidth="1"/>
    <col min="5108" max="5108" width="6.5703125" style="172" customWidth="1"/>
    <col min="5109" max="5109" width="5.140625" style="172" customWidth="1"/>
    <col min="5110" max="5110" width="4.85546875" style="172" customWidth="1"/>
    <col min="5111" max="5111" width="5.5703125" style="172" customWidth="1"/>
    <col min="5112" max="5112" width="6.5703125" style="172" customWidth="1"/>
    <col min="5113" max="5113" width="10.140625" style="172" customWidth="1"/>
    <col min="5114" max="5114" width="5.42578125" style="172" customWidth="1"/>
    <col min="5115" max="5115" width="6.5703125" style="172" customWidth="1"/>
    <col min="5116" max="5116" width="5.28515625" style="172" customWidth="1"/>
    <col min="5117" max="5118" width="6.5703125" style="172" customWidth="1"/>
    <col min="5119" max="5119" width="5.140625" style="172" customWidth="1"/>
    <col min="5120" max="5126" width="6.5703125" style="172" customWidth="1"/>
    <col min="5127" max="5127" width="6.7109375" style="172" customWidth="1"/>
    <col min="5128" max="5355" width="9" style="172"/>
    <col min="5356" max="5356" width="4.28515625" style="172" customWidth="1"/>
    <col min="5357" max="5357" width="22.28515625" style="172" customWidth="1"/>
    <col min="5358" max="5358" width="19.5703125" style="172" customWidth="1"/>
    <col min="5359" max="5359" width="6.140625" style="172" customWidth="1"/>
    <col min="5360" max="5360" width="7.7109375" style="172" bestFit="1" customWidth="1"/>
    <col min="5361" max="5361" width="5" style="172" customWidth="1"/>
    <col min="5362" max="5362" width="6.5703125" style="172" customWidth="1"/>
    <col min="5363" max="5363" width="5.42578125" style="172" customWidth="1"/>
    <col min="5364" max="5364" width="6.5703125" style="172" customWidth="1"/>
    <col min="5365" max="5365" width="5.140625" style="172" customWidth="1"/>
    <col min="5366" max="5366" width="4.85546875" style="172" customWidth="1"/>
    <col min="5367" max="5367" width="5.5703125" style="172" customWidth="1"/>
    <col min="5368" max="5368" width="6.5703125" style="172" customWidth="1"/>
    <col min="5369" max="5369" width="10.140625" style="172" customWidth="1"/>
    <col min="5370" max="5370" width="5.42578125" style="172" customWidth="1"/>
    <col min="5371" max="5371" width="6.5703125" style="172" customWidth="1"/>
    <col min="5372" max="5372" width="5.28515625" style="172" customWidth="1"/>
    <col min="5373" max="5374" width="6.5703125" style="172" customWidth="1"/>
    <col min="5375" max="5375" width="5.140625" style="172" customWidth="1"/>
    <col min="5376" max="5382" width="6.5703125" style="172" customWidth="1"/>
    <col min="5383" max="5383" width="6.7109375" style="172" customWidth="1"/>
    <col min="5384" max="5611" width="9" style="172"/>
    <col min="5612" max="5612" width="4.28515625" style="172" customWidth="1"/>
    <col min="5613" max="5613" width="22.28515625" style="172" customWidth="1"/>
    <col min="5614" max="5614" width="19.5703125" style="172" customWidth="1"/>
    <col min="5615" max="5615" width="6.140625" style="172" customWidth="1"/>
    <col min="5616" max="5616" width="7.7109375" style="172" bestFit="1" customWidth="1"/>
    <col min="5617" max="5617" width="5" style="172" customWidth="1"/>
    <col min="5618" max="5618" width="6.5703125" style="172" customWidth="1"/>
    <col min="5619" max="5619" width="5.42578125" style="172" customWidth="1"/>
    <col min="5620" max="5620" width="6.5703125" style="172" customWidth="1"/>
    <col min="5621" max="5621" width="5.140625" style="172" customWidth="1"/>
    <col min="5622" max="5622" width="4.85546875" style="172" customWidth="1"/>
    <col min="5623" max="5623" width="5.5703125" style="172" customWidth="1"/>
    <col min="5624" max="5624" width="6.5703125" style="172" customWidth="1"/>
    <col min="5625" max="5625" width="10.140625" style="172" customWidth="1"/>
    <col min="5626" max="5626" width="5.42578125" style="172" customWidth="1"/>
    <col min="5627" max="5627" width="6.5703125" style="172" customWidth="1"/>
    <col min="5628" max="5628" width="5.28515625" style="172" customWidth="1"/>
    <col min="5629" max="5630" width="6.5703125" style="172" customWidth="1"/>
    <col min="5631" max="5631" width="5.140625" style="172" customWidth="1"/>
    <col min="5632" max="5638" width="6.5703125" style="172" customWidth="1"/>
    <col min="5639" max="5639" width="6.7109375" style="172" customWidth="1"/>
    <col min="5640" max="5867" width="9" style="172"/>
    <col min="5868" max="5868" width="4.28515625" style="172" customWidth="1"/>
    <col min="5869" max="5869" width="22.28515625" style="172" customWidth="1"/>
    <col min="5870" max="5870" width="19.5703125" style="172" customWidth="1"/>
    <col min="5871" max="5871" width="6.140625" style="172" customWidth="1"/>
    <col min="5872" max="5872" width="7.7109375" style="172" bestFit="1" customWidth="1"/>
    <col min="5873" max="5873" width="5" style="172" customWidth="1"/>
    <col min="5874" max="5874" width="6.5703125" style="172" customWidth="1"/>
    <col min="5875" max="5875" width="5.42578125" style="172" customWidth="1"/>
    <col min="5876" max="5876" width="6.5703125" style="172" customWidth="1"/>
    <col min="5877" max="5877" width="5.140625" style="172" customWidth="1"/>
    <col min="5878" max="5878" width="4.85546875" style="172" customWidth="1"/>
    <col min="5879" max="5879" width="5.5703125" style="172" customWidth="1"/>
    <col min="5880" max="5880" width="6.5703125" style="172" customWidth="1"/>
    <col min="5881" max="5881" width="10.140625" style="172" customWidth="1"/>
    <col min="5882" max="5882" width="5.42578125" style="172" customWidth="1"/>
    <col min="5883" max="5883" width="6.5703125" style="172" customWidth="1"/>
    <col min="5884" max="5884" width="5.28515625" style="172" customWidth="1"/>
    <col min="5885" max="5886" width="6.5703125" style="172" customWidth="1"/>
    <col min="5887" max="5887" width="5.140625" style="172" customWidth="1"/>
    <col min="5888" max="5894" width="6.5703125" style="172" customWidth="1"/>
    <col min="5895" max="5895" width="6.7109375" style="172" customWidth="1"/>
    <col min="5896" max="6123" width="9" style="172"/>
    <col min="6124" max="6124" width="4.28515625" style="172" customWidth="1"/>
    <col min="6125" max="6125" width="22.28515625" style="172" customWidth="1"/>
    <col min="6126" max="6126" width="19.5703125" style="172" customWidth="1"/>
    <col min="6127" max="6127" width="6.140625" style="172" customWidth="1"/>
    <col min="6128" max="6128" width="7.7109375" style="172" bestFit="1" customWidth="1"/>
    <col min="6129" max="6129" width="5" style="172" customWidth="1"/>
    <col min="6130" max="6130" width="6.5703125" style="172" customWidth="1"/>
    <col min="6131" max="6131" width="5.42578125" style="172" customWidth="1"/>
    <col min="6132" max="6132" width="6.5703125" style="172" customWidth="1"/>
    <col min="6133" max="6133" width="5.140625" style="172" customWidth="1"/>
    <col min="6134" max="6134" width="4.85546875" style="172" customWidth="1"/>
    <col min="6135" max="6135" width="5.5703125" style="172" customWidth="1"/>
    <col min="6136" max="6136" width="6.5703125" style="172" customWidth="1"/>
    <col min="6137" max="6137" width="10.140625" style="172" customWidth="1"/>
    <col min="6138" max="6138" width="5.42578125" style="172" customWidth="1"/>
    <col min="6139" max="6139" width="6.5703125" style="172" customWidth="1"/>
    <col min="6140" max="6140" width="5.28515625" style="172" customWidth="1"/>
    <col min="6141" max="6142" width="6.5703125" style="172" customWidth="1"/>
    <col min="6143" max="6143" width="5.140625" style="172" customWidth="1"/>
    <col min="6144" max="6150" width="6.5703125" style="172" customWidth="1"/>
    <col min="6151" max="6151" width="6.7109375" style="172" customWidth="1"/>
    <col min="6152" max="6379" width="9" style="172"/>
    <col min="6380" max="6380" width="4.28515625" style="172" customWidth="1"/>
    <col min="6381" max="6381" width="22.28515625" style="172" customWidth="1"/>
    <col min="6382" max="6382" width="19.5703125" style="172" customWidth="1"/>
    <col min="6383" max="6383" width="6.140625" style="172" customWidth="1"/>
    <col min="6384" max="6384" width="7.7109375" style="172" bestFit="1" customWidth="1"/>
    <col min="6385" max="6385" width="5" style="172" customWidth="1"/>
    <col min="6386" max="6386" width="6.5703125" style="172" customWidth="1"/>
    <col min="6387" max="6387" width="5.42578125" style="172" customWidth="1"/>
    <col min="6388" max="6388" width="6.5703125" style="172" customWidth="1"/>
    <col min="6389" max="6389" width="5.140625" style="172" customWidth="1"/>
    <col min="6390" max="6390" width="4.85546875" style="172" customWidth="1"/>
    <col min="6391" max="6391" width="5.5703125" style="172" customWidth="1"/>
    <col min="6392" max="6392" width="6.5703125" style="172" customWidth="1"/>
    <col min="6393" max="6393" width="10.140625" style="172" customWidth="1"/>
    <col min="6394" max="6394" width="5.42578125" style="172" customWidth="1"/>
    <col min="6395" max="6395" width="6.5703125" style="172" customWidth="1"/>
    <col min="6396" max="6396" width="5.28515625" style="172" customWidth="1"/>
    <col min="6397" max="6398" width="6.5703125" style="172" customWidth="1"/>
    <col min="6399" max="6399" width="5.140625" style="172" customWidth="1"/>
    <col min="6400" max="6406" width="6.5703125" style="172" customWidth="1"/>
    <col min="6407" max="6407" width="6.7109375" style="172" customWidth="1"/>
    <col min="6408" max="6635" width="9" style="172"/>
    <col min="6636" max="6636" width="4.28515625" style="172" customWidth="1"/>
    <col min="6637" max="6637" width="22.28515625" style="172" customWidth="1"/>
    <col min="6638" max="6638" width="19.5703125" style="172" customWidth="1"/>
    <col min="6639" max="6639" width="6.140625" style="172" customWidth="1"/>
    <col min="6640" max="6640" width="7.7109375" style="172" bestFit="1" customWidth="1"/>
    <col min="6641" max="6641" width="5" style="172" customWidth="1"/>
    <col min="6642" max="6642" width="6.5703125" style="172" customWidth="1"/>
    <col min="6643" max="6643" width="5.42578125" style="172" customWidth="1"/>
    <col min="6644" max="6644" width="6.5703125" style="172" customWidth="1"/>
    <col min="6645" max="6645" width="5.140625" style="172" customWidth="1"/>
    <col min="6646" max="6646" width="4.85546875" style="172" customWidth="1"/>
    <col min="6647" max="6647" width="5.5703125" style="172" customWidth="1"/>
    <col min="6648" max="6648" width="6.5703125" style="172" customWidth="1"/>
    <col min="6649" max="6649" width="10.140625" style="172" customWidth="1"/>
    <col min="6650" max="6650" width="5.42578125" style="172" customWidth="1"/>
    <col min="6651" max="6651" width="6.5703125" style="172" customWidth="1"/>
    <col min="6652" max="6652" width="5.28515625" style="172" customWidth="1"/>
    <col min="6653" max="6654" width="6.5703125" style="172" customWidth="1"/>
    <col min="6655" max="6655" width="5.140625" style="172" customWidth="1"/>
    <col min="6656" max="6662" width="6.5703125" style="172" customWidth="1"/>
    <col min="6663" max="6663" width="6.7109375" style="172" customWidth="1"/>
    <col min="6664" max="6891" width="9" style="172"/>
    <col min="6892" max="6892" width="4.28515625" style="172" customWidth="1"/>
    <col min="6893" max="6893" width="22.28515625" style="172" customWidth="1"/>
    <col min="6894" max="6894" width="19.5703125" style="172" customWidth="1"/>
    <col min="6895" max="6895" width="6.140625" style="172" customWidth="1"/>
    <col min="6896" max="6896" width="7.7109375" style="172" bestFit="1" customWidth="1"/>
    <col min="6897" max="6897" width="5" style="172" customWidth="1"/>
    <col min="6898" max="6898" width="6.5703125" style="172" customWidth="1"/>
    <col min="6899" max="6899" width="5.42578125" style="172" customWidth="1"/>
    <col min="6900" max="6900" width="6.5703125" style="172" customWidth="1"/>
    <col min="6901" max="6901" width="5.140625" style="172" customWidth="1"/>
    <col min="6902" max="6902" width="4.85546875" style="172" customWidth="1"/>
    <col min="6903" max="6903" width="5.5703125" style="172" customWidth="1"/>
    <col min="6904" max="6904" width="6.5703125" style="172" customWidth="1"/>
    <col min="6905" max="6905" width="10.140625" style="172" customWidth="1"/>
    <col min="6906" max="6906" width="5.42578125" style="172" customWidth="1"/>
    <col min="6907" max="6907" width="6.5703125" style="172" customWidth="1"/>
    <col min="6908" max="6908" width="5.28515625" style="172" customWidth="1"/>
    <col min="6909" max="6910" width="6.5703125" style="172" customWidth="1"/>
    <col min="6911" max="6911" width="5.140625" style="172" customWidth="1"/>
    <col min="6912" max="6918" width="6.5703125" style="172" customWidth="1"/>
    <col min="6919" max="6919" width="6.7109375" style="172" customWidth="1"/>
    <col min="6920" max="7147" width="9" style="172"/>
    <col min="7148" max="7148" width="4.28515625" style="172" customWidth="1"/>
    <col min="7149" max="7149" width="22.28515625" style="172" customWidth="1"/>
    <col min="7150" max="7150" width="19.5703125" style="172" customWidth="1"/>
    <col min="7151" max="7151" width="6.140625" style="172" customWidth="1"/>
    <col min="7152" max="7152" width="7.7109375" style="172" bestFit="1" customWidth="1"/>
    <col min="7153" max="7153" width="5" style="172" customWidth="1"/>
    <col min="7154" max="7154" width="6.5703125" style="172" customWidth="1"/>
    <col min="7155" max="7155" width="5.42578125" style="172" customWidth="1"/>
    <col min="7156" max="7156" width="6.5703125" style="172" customWidth="1"/>
    <col min="7157" max="7157" width="5.140625" style="172" customWidth="1"/>
    <col min="7158" max="7158" width="4.85546875" style="172" customWidth="1"/>
    <col min="7159" max="7159" width="5.5703125" style="172" customWidth="1"/>
    <col min="7160" max="7160" width="6.5703125" style="172" customWidth="1"/>
    <col min="7161" max="7161" width="10.140625" style="172" customWidth="1"/>
    <col min="7162" max="7162" width="5.42578125" style="172" customWidth="1"/>
    <col min="7163" max="7163" width="6.5703125" style="172" customWidth="1"/>
    <col min="7164" max="7164" width="5.28515625" style="172" customWidth="1"/>
    <col min="7165" max="7166" width="6.5703125" style="172" customWidth="1"/>
    <col min="7167" max="7167" width="5.140625" style="172" customWidth="1"/>
    <col min="7168" max="7174" width="6.5703125" style="172" customWidth="1"/>
    <col min="7175" max="7175" width="6.7109375" style="172" customWidth="1"/>
    <col min="7176" max="7403" width="9" style="172"/>
    <col min="7404" max="7404" width="4.28515625" style="172" customWidth="1"/>
    <col min="7405" max="7405" width="22.28515625" style="172" customWidth="1"/>
    <col min="7406" max="7406" width="19.5703125" style="172" customWidth="1"/>
    <col min="7407" max="7407" width="6.140625" style="172" customWidth="1"/>
    <col min="7408" max="7408" width="7.7109375" style="172" bestFit="1" customWidth="1"/>
    <col min="7409" max="7409" width="5" style="172" customWidth="1"/>
    <col min="7410" max="7410" width="6.5703125" style="172" customWidth="1"/>
    <col min="7411" max="7411" width="5.42578125" style="172" customWidth="1"/>
    <col min="7412" max="7412" width="6.5703125" style="172" customWidth="1"/>
    <col min="7413" max="7413" width="5.140625" style="172" customWidth="1"/>
    <col min="7414" max="7414" width="4.85546875" style="172" customWidth="1"/>
    <col min="7415" max="7415" width="5.5703125" style="172" customWidth="1"/>
    <col min="7416" max="7416" width="6.5703125" style="172" customWidth="1"/>
    <col min="7417" max="7417" width="10.140625" style="172" customWidth="1"/>
    <col min="7418" max="7418" width="5.42578125" style="172" customWidth="1"/>
    <col min="7419" max="7419" width="6.5703125" style="172" customWidth="1"/>
    <col min="7420" max="7420" width="5.28515625" style="172" customWidth="1"/>
    <col min="7421" max="7422" width="6.5703125" style="172" customWidth="1"/>
    <col min="7423" max="7423" width="5.140625" style="172" customWidth="1"/>
    <col min="7424" max="7430" width="6.5703125" style="172" customWidth="1"/>
    <col min="7431" max="7431" width="6.7109375" style="172" customWidth="1"/>
    <col min="7432" max="7659" width="9" style="172"/>
    <col min="7660" max="7660" width="4.28515625" style="172" customWidth="1"/>
    <col min="7661" max="7661" width="22.28515625" style="172" customWidth="1"/>
    <col min="7662" max="7662" width="19.5703125" style="172" customWidth="1"/>
    <col min="7663" max="7663" width="6.140625" style="172" customWidth="1"/>
    <col min="7664" max="7664" width="7.7109375" style="172" bestFit="1" customWidth="1"/>
    <col min="7665" max="7665" width="5" style="172" customWidth="1"/>
    <col min="7666" max="7666" width="6.5703125" style="172" customWidth="1"/>
    <col min="7667" max="7667" width="5.42578125" style="172" customWidth="1"/>
    <col min="7668" max="7668" width="6.5703125" style="172" customWidth="1"/>
    <col min="7669" max="7669" width="5.140625" style="172" customWidth="1"/>
    <col min="7670" max="7670" width="4.85546875" style="172" customWidth="1"/>
    <col min="7671" max="7671" width="5.5703125" style="172" customWidth="1"/>
    <col min="7672" max="7672" width="6.5703125" style="172" customWidth="1"/>
    <col min="7673" max="7673" width="10.140625" style="172" customWidth="1"/>
    <col min="7674" max="7674" width="5.42578125" style="172" customWidth="1"/>
    <col min="7675" max="7675" width="6.5703125" style="172" customWidth="1"/>
    <col min="7676" max="7676" width="5.28515625" style="172" customWidth="1"/>
    <col min="7677" max="7678" width="6.5703125" style="172" customWidth="1"/>
    <col min="7679" max="7679" width="5.140625" style="172" customWidth="1"/>
    <col min="7680" max="7686" width="6.5703125" style="172" customWidth="1"/>
    <col min="7687" max="7687" width="6.7109375" style="172" customWidth="1"/>
    <col min="7688" max="7915" width="9" style="172"/>
    <col min="7916" max="7916" width="4.28515625" style="172" customWidth="1"/>
    <col min="7917" max="7917" width="22.28515625" style="172" customWidth="1"/>
    <col min="7918" max="7918" width="19.5703125" style="172" customWidth="1"/>
    <col min="7919" max="7919" width="6.140625" style="172" customWidth="1"/>
    <col min="7920" max="7920" width="7.7109375" style="172" bestFit="1" customWidth="1"/>
    <col min="7921" max="7921" width="5" style="172" customWidth="1"/>
    <col min="7922" max="7922" width="6.5703125" style="172" customWidth="1"/>
    <col min="7923" max="7923" width="5.42578125" style="172" customWidth="1"/>
    <col min="7924" max="7924" width="6.5703125" style="172" customWidth="1"/>
    <col min="7925" max="7925" width="5.140625" style="172" customWidth="1"/>
    <col min="7926" max="7926" width="4.85546875" style="172" customWidth="1"/>
    <col min="7927" max="7927" width="5.5703125" style="172" customWidth="1"/>
    <col min="7928" max="7928" width="6.5703125" style="172" customWidth="1"/>
    <col min="7929" max="7929" width="10.140625" style="172" customWidth="1"/>
    <col min="7930" max="7930" width="5.42578125" style="172" customWidth="1"/>
    <col min="7931" max="7931" width="6.5703125" style="172" customWidth="1"/>
    <col min="7932" max="7932" width="5.28515625" style="172" customWidth="1"/>
    <col min="7933" max="7934" width="6.5703125" style="172" customWidth="1"/>
    <col min="7935" max="7935" width="5.140625" style="172" customWidth="1"/>
    <col min="7936" max="7942" width="6.5703125" style="172" customWidth="1"/>
    <col min="7943" max="7943" width="6.7109375" style="172" customWidth="1"/>
    <col min="7944" max="8171" width="9" style="172"/>
    <col min="8172" max="8172" width="4.28515625" style="172" customWidth="1"/>
    <col min="8173" max="8173" width="22.28515625" style="172" customWidth="1"/>
    <col min="8174" max="8174" width="19.5703125" style="172" customWidth="1"/>
    <col min="8175" max="8175" width="6.140625" style="172" customWidth="1"/>
    <col min="8176" max="8176" width="7.7109375" style="172" bestFit="1" customWidth="1"/>
    <col min="8177" max="8177" width="5" style="172" customWidth="1"/>
    <col min="8178" max="8178" width="6.5703125" style="172" customWidth="1"/>
    <col min="8179" max="8179" width="5.42578125" style="172" customWidth="1"/>
    <col min="8180" max="8180" width="6.5703125" style="172" customWidth="1"/>
    <col min="8181" max="8181" width="5.140625" style="172" customWidth="1"/>
    <col min="8182" max="8182" width="4.85546875" style="172" customWidth="1"/>
    <col min="8183" max="8183" width="5.5703125" style="172" customWidth="1"/>
    <col min="8184" max="8184" width="6.5703125" style="172" customWidth="1"/>
    <col min="8185" max="8185" width="10.140625" style="172" customWidth="1"/>
    <col min="8186" max="8186" width="5.42578125" style="172" customWidth="1"/>
    <col min="8187" max="8187" width="6.5703125" style="172" customWidth="1"/>
    <col min="8188" max="8188" width="5.28515625" style="172" customWidth="1"/>
    <col min="8189" max="8190" width="6.5703125" style="172" customWidth="1"/>
    <col min="8191" max="8191" width="5.140625" style="172" customWidth="1"/>
    <col min="8192" max="8198" width="6.5703125" style="172" customWidth="1"/>
    <col min="8199" max="8199" width="6.7109375" style="172" customWidth="1"/>
    <col min="8200" max="8427" width="9" style="172"/>
    <col min="8428" max="8428" width="4.28515625" style="172" customWidth="1"/>
    <col min="8429" max="8429" width="22.28515625" style="172" customWidth="1"/>
    <col min="8430" max="8430" width="19.5703125" style="172" customWidth="1"/>
    <col min="8431" max="8431" width="6.140625" style="172" customWidth="1"/>
    <col min="8432" max="8432" width="7.7109375" style="172" bestFit="1" customWidth="1"/>
    <col min="8433" max="8433" width="5" style="172" customWidth="1"/>
    <col min="8434" max="8434" width="6.5703125" style="172" customWidth="1"/>
    <col min="8435" max="8435" width="5.42578125" style="172" customWidth="1"/>
    <col min="8436" max="8436" width="6.5703125" style="172" customWidth="1"/>
    <col min="8437" max="8437" width="5.140625" style="172" customWidth="1"/>
    <col min="8438" max="8438" width="4.85546875" style="172" customWidth="1"/>
    <col min="8439" max="8439" width="5.5703125" style="172" customWidth="1"/>
    <col min="8440" max="8440" width="6.5703125" style="172" customWidth="1"/>
    <col min="8441" max="8441" width="10.140625" style="172" customWidth="1"/>
    <col min="8442" max="8442" width="5.42578125" style="172" customWidth="1"/>
    <col min="8443" max="8443" width="6.5703125" style="172" customWidth="1"/>
    <col min="8444" max="8444" width="5.28515625" style="172" customWidth="1"/>
    <col min="8445" max="8446" width="6.5703125" style="172" customWidth="1"/>
    <col min="8447" max="8447" width="5.140625" style="172" customWidth="1"/>
    <col min="8448" max="8454" width="6.5703125" style="172" customWidth="1"/>
    <col min="8455" max="8455" width="6.7109375" style="172" customWidth="1"/>
    <col min="8456" max="8683" width="9" style="172"/>
    <col min="8684" max="8684" width="4.28515625" style="172" customWidth="1"/>
    <col min="8685" max="8685" width="22.28515625" style="172" customWidth="1"/>
    <col min="8686" max="8686" width="19.5703125" style="172" customWidth="1"/>
    <col min="8687" max="8687" width="6.140625" style="172" customWidth="1"/>
    <col min="8688" max="8688" width="7.7109375" style="172" bestFit="1" customWidth="1"/>
    <col min="8689" max="8689" width="5" style="172" customWidth="1"/>
    <col min="8690" max="8690" width="6.5703125" style="172" customWidth="1"/>
    <col min="8691" max="8691" width="5.42578125" style="172" customWidth="1"/>
    <col min="8692" max="8692" width="6.5703125" style="172" customWidth="1"/>
    <col min="8693" max="8693" width="5.140625" style="172" customWidth="1"/>
    <col min="8694" max="8694" width="4.85546875" style="172" customWidth="1"/>
    <col min="8695" max="8695" width="5.5703125" style="172" customWidth="1"/>
    <col min="8696" max="8696" width="6.5703125" style="172" customWidth="1"/>
    <col min="8697" max="8697" width="10.140625" style="172" customWidth="1"/>
    <col min="8698" max="8698" width="5.42578125" style="172" customWidth="1"/>
    <col min="8699" max="8699" width="6.5703125" style="172" customWidth="1"/>
    <col min="8700" max="8700" width="5.28515625" style="172" customWidth="1"/>
    <col min="8701" max="8702" width="6.5703125" style="172" customWidth="1"/>
    <col min="8703" max="8703" width="5.140625" style="172" customWidth="1"/>
    <col min="8704" max="8710" width="6.5703125" style="172" customWidth="1"/>
    <col min="8711" max="8711" width="6.7109375" style="172" customWidth="1"/>
    <col min="8712" max="8939" width="9" style="172"/>
    <col min="8940" max="8940" width="4.28515625" style="172" customWidth="1"/>
    <col min="8941" max="8941" width="22.28515625" style="172" customWidth="1"/>
    <col min="8942" max="8942" width="19.5703125" style="172" customWidth="1"/>
    <col min="8943" max="8943" width="6.140625" style="172" customWidth="1"/>
    <col min="8944" max="8944" width="7.7109375" style="172" bestFit="1" customWidth="1"/>
    <col min="8945" max="8945" width="5" style="172" customWidth="1"/>
    <col min="8946" max="8946" width="6.5703125" style="172" customWidth="1"/>
    <col min="8947" max="8947" width="5.42578125" style="172" customWidth="1"/>
    <col min="8948" max="8948" width="6.5703125" style="172" customWidth="1"/>
    <col min="8949" max="8949" width="5.140625" style="172" customWidth="1"/>
    <col min="8950" max="8950" width="4.85546875" style="172" customWidth="1"/>
    <col min="8951" max="8951" width="5.5703125" style="172" customWidth="1"/>
    <col min="8952" max="8952" width="6.5703125" style="172" customWidth="1"/>
    <col min="8953" max="8953" width="10.140625" style="172" customWidth="1"/>
    <col min="8954" max="8954" width="5.42578125" style="172" customWidth="1"/>
    <col min="8955" max="8955" width="6.5703125" style="172" customWidth="1"/>
    <col min="8956" max="8956" width="5.28515625" style="172" customWidth="1"/>
    <col min="8957" max="8958" width="6.5703125" style="172" customWidth="1"/>
    <col min="8959" max="8959" width="5.140625" style="172" customWidth="1"/>
    <col min="8960" max="8966" width="6.5703125" style="172" customWidth="1"/>
    <col min="8967" max="8967" width="6.7109375" style="172" customWidth="1"/>
    <col min="8968" max="9195" width="9" style="172"/>
    <col min="9196" max="9196" width="4.28515625" style="172" customWidth="1"/>
    <col min="9197" max="9197" width="22.28515625" style="172" customWidth="1"/>
    <col min="9198" max="9198" width="19.5703125" style="172" customWidth="1"/>
    <col min="9199" max="9199" width="6.140625" style="172" customWidth="1"/>
    <col min="9200" max="9200" width="7.7109375" style="172" bestFit="1" customWidth="1"/>
    <col min="9201" max="9201" width="5" style="172" customWidth="1"/>
    <col min="9202" max="9202" width="6.5703125" style="172" customWidth="1"/>
    <col min="9203" max="9203" width="5.42578125" style="172" customWidth="1"/>
    <col min="9204" max="9204" width="6.5703125" style="172" customWidth="1"/>
    <col min="9205" max="9205" width="5.140625" style="172" customWidth="1"/>
    <col min="9206" max="9206" width="4.85546875" style="172" customWidth="1"/>
    <col min="9207" max="9207" width="5.5703125" style="172" customWidth="1"/>
    <col min="9208" max="9208" width="6.5703125" style="172" customWidth="1"/>
    <col min="9209" max="9209" width="10.140625" style="172" customWidth="1"/>
    <col min="9210" max="9210" width="5.42578125" style="172" customWidth="1"/>
    <col min="9211" max="9211" width="6.5703125" style="172" customWidth="1"/>
    <col min="9212" max="9212" width="5.28515625" style="172" customWidth="1"/>
    <col min="9213" max="9214" width="6.5703125" style="172" customWidth="1"/>
    <col min="9215" max="9215" width="5.140625" style="172" customWidth="1"/>
    <col min="9216" max="9222" width="6.5703125" style="172" customWidth="1"/>
    <col min="9223" max="9223" width="6.7109375" style="172" customWidth="1"/>
    <col min="9224" max="9451" width="9" style="172"/>
    <col min="9452" max="9452" width="4.28515625" style="172" customWidth="1"/>
    <col min="9453" max="9453" width="22.28515625" style="172" customWidth="1"/>
    <col min="9454" max="9454" width="19.5703125" style="172" customWidth="1"/>
    <col min="9455" max="9455" width="6.140625" style="172" customWidth="1"/>
    <col min="9456" max="9456" width="7.7109375" style="172" bestFit="1" customWidth="1"/>
    <col min="9457" max="9457" width="5" style="172" customWidth="1"/>
    <col min="9458" max="9458" width="6.5703125" style="172" customWidth="1"/>
    <col min="9459" max="9459" width="5.42578125" style="172" customWidth="1"/>
    <col min="9460" max="9460" width="6.5703125" style="172" customWidth="1"/>
    <col min="9461" max="9461" width="5.140625" style="172" customWidth="1"/>
    <col min="9462" max="9462" width="4.85546875" style="172" customWidth="1"/>
    <col min="9463" max="9463" width="5.5703125" style="172" customWidth="1"/>
    <col min="9464" max="9464" width="6.5703125" style="172" customWidth="1"/>
    <col min="9465" max="9465" width="10.140625" style="172" customWidth="1"/>
    <col min="9466" max="9466" width="5.42578125" style="172" customWidth="1"/>
    <col min="9467" max="9467" width="6.5703125" style="172" customWidth="1"/>
    <col min="9468" max="9468" width="5.28515625" style="172" customWidth="1"/>
    <col min="9469" max="9470" width="6.5703125" style="172" customWidth="1"/>
    <col min="9471" max="9471" width="5.140625" style="172" customWidth="1"/>
    <col min="9472" max="9478" width="6.5703125" style="172" customWidth="1"/>
    <col min="9479" max="9479" width="6.7109375" style="172" customWidth="1"/>
    <col min="9480" max="9707" width="9" style="172"/>
    <col min="9708" max="9708" width="4.28515625" style="172" customWidth="1"/>
    <col min="9709" max="9709" width="22.28515625" style="172" customWidth="1"/>
    <col min="9710" max="9710" width="19.5703125" style="172" customWidth="1"/>
    <col min="9711" max="9711" width="6.140625" style="172" customWidth="1"/>
    <col min="9712" max="9712" width="7.7109375" style="172" bestFit="1" customWidth="1"/>
    <col min="9713" max="9713" width="5" style="172" customWidth="1"/>
    <col min="9714" max="9714" width="6.5703125" style="172" customWidth="1"/>
    <col min="9715" max="9715" width="5.42578125" style="172" customWidth="1"/>
    <col min="9716" max="9716" width="6.5703125" style="172" customWidth="1"/>
    <col min="9717" max="9717" width="5.140625" style="172" customWidth="1"/>
    <col min="9718" max="9718" width="4.85546875" style="172" customWidth="1"/>
    <col min="9719" max="9719" width="5.5703125" style="172" customWidth="1"/>
    <col min="9720" max="9720" width="6.5703125" style="172" customWidth="1"/>
    <col min="9721" max="9721" width="10.140625" style="172" customWidth="1"/>
    <col min="9722" max="9722" width="5.42578125" style="172" customWidth="1"/>
    <col min="9723" max="9723" width="6.5703125" style="172" customWidth="1"/>
    <col min="9724" max="9724" width="5.28515625" style="172" customWidth="1"/>
    <col min="9725" max="9726" width="6.5703125" style="172" customWidth="1"/>
    <col min="9727" max="9727" width="5.140625" style="172" customWidth="1"/>
    <col min="9728" max="9734" width="6.5703125" style="172" customWidth="1"/>
    <col min="9735" max="9735" width="6.7109375" style="172" customWidth="1"/>
    <col min="9736" max="9963" width="9" style="172"/>
    <col min="9964" max="9964" width="4.28515625" style="172" customWidth="1"/>
    <col min="9965" max="9965" width="22.28515625" style="172" customWidth="1"/>
    <col min="9966" max="9966" width="19.5703125" style="172" customWidth="1"/>
    <col min="9967" max="9967" width="6.140625" style="172" customWidth="1"/>
    <col min="9968" max="9968" width="7.7109375" style="172" bestFit="1" customWidth="1"/>
    <col min="9969" max="9969" width="5" style="172" customWidth="1"/>
    <col min="9970" max="9970" width="6.5703125" style="172" customWidth="1"/>
    <col min="9971" max="9971" width="5.42578125" style="172" customWidth="1"/>
    <col min="9972" max="9972" width="6.5703125" style="172" customWidth="1"/>
    <col min="9973" max="9973" width="5.140625" style="172" customWidth="1"/>
    <col min="9974" max="9974" width="4.85546875" style="172" customWidth="1"/>
    <col min="9975" max="9975" width="5.5703125" style="172" customWidth="1"/>
    <col min="9976" max="9976" width="6.5703125" style="172" customWidth="1"/>
    <col min="9977" max="9977" width="10.140625" style="172" customWidth="1"/>
    <col min="9978" max="9978" width="5.42578125" style="172" customWidth="1"/>
    <col min="9979" max="9979" width="6.5703125" style="172" customWidth="1"/>
    <col min="9980" max="9980" width="5.28515625" style="172" customWidth="1"/>
    <col min="9981" max="9982" width="6.5703125" style="172" customWidth="1"/>
    <col min="9983" max="9983" width="5.140625" style="172" customWidth="1"/>
    <col min="9984" max="9990" width="6.5703125" style="172" customWidth="1"/>
    <col min="9991" max="9991" width="6.7109375" style="172" customWidth="1"/>
    <col min="9992" max="10219" width="9" style="172"/>
    <col min="10220" max="10220" width="4.28515625" style="172" customWidth="1"/>
    <col min="10221" max="10221" width="22.28515625" style="172" customWidth="1"/>
    <col min="10222" max="10222" width="19.5703125" style="172" customWidth="1"/>
    <col min="10223" max="10223" width="6.140625" style="172" customWidth="1"/>
    <col min="10224" max="10224" width="7.7109375" style="172" bestFit="1" customWidth="1"/>
    <col min="10225" max="10225" width="5" style="172" customWidth="1"/>
    <col min="10226" max="10226" width="6.5703125" style="172" customWidth="1"/>
    <col min="10227" max="10227" width="5.42578125" style="172" customWidth="1"/>
    <col min="10228" max="10228" width="6.5703125" style="172" customWidth="1"/>
    <col min="10229" max="10229" width="5.140625" style="172" customWidth="1"/>
    <col min="10230" max="10230" width="4.85546875" style="172" customWidth="1"/>
    <col min="10231" max="10231" width="5.5703125" style="172" customWidth="1"/>
    <col min="10232" max="10232" width="6.5703125" style="172" customWidth="1"/>
    <col min="10233" max="10233" width="10.140625" style="172" customWidth="1"/>
    <col min="10234" max="10234" width="5.42578125" style="172" customWidth="1"/>
    <col min="10235" max="10235" width="6.5703125" style="172" customWidth="1"/>
    <col min="10236" max="10236" width="5.28515625" style="172" customWidth="1"/>
    <col min="10237" max="10238" width="6.5703125" style="172" customWidth="1"/>
    <col min="10239" max="10239" width="5.140625" style="172" customWidth="1"/>
    <col min="10240" max="10246" width="6.5703125" style="172" customWidth="1"/>
    <col min="10247" max="10247" width="6.7109375" style="172" customWidth="1"/>
    <col min="10248" max="10475" width="9" style="172"/>
    <col min="10476" max="10476" width="4.28515625" style="172" customWidth="1"/>
    <col min="10477" max="10477" width="22.28515625" style="172" customWidth="1"/>
    <col min="10478" max="10478" width="19.5703125" style="172" customWidth="1"/>
    <col min="10479" max="10479" width="6.140625" style="172" customWidth="1"/>
    <col min="10480" max="10480" width="7.7109375" style="172" bestFit="1" customWidth="1"/>
    <col min="10481" max="10481" width="5" style="172" customWidth="1"/>
    <col min="10482" max="10482" width="6.5703125" style="172" customWidth="1"/>
    <col min="10483" max="10483" width="5.42578125" style="172" customWidth="1"/>
    <col min="10484" max="10484" width="6.5703125" style="172" customWidth="1"/>
    <col min="10485" max="10485" width="5.140625" style="172" customWidth="1"/>
    <col min="10486" max="10486" width="4.85546875" style="172" customWidth="1"/>
    <col min="10487" max="10487" width="5.5703125" style="172" customWidth="1"/>
    <col min="10488" max="10488" width="6.5703125" style="172" customWidth="1"/>
    <col min="10489" max="10489" width="10.140625" style="172" customWidth="1"/>
    <col min="10490" max="10490" width="5.42578125" style="172" customWidth="1"/>
    <col min="10491" max="10491" width="6.5703125" style="172" customWidth="1"/>
    <col min="10492" max="10492" width="5.28515625" style="172" customWidth="1"/>
    <col min="10493" max="10494" width="6.5703125" style="172" customWidth="1"/>
    <col min="10495" max="10495" width="5.140625" style="172" customWidth="1"/>
    <col min="10496" max="10502" width="6.5703125" style="172" customWidth="1"/>
    <col min="10503" max="10503" width="6.7109375" style="172" customWidth="1"/>
    <col min="10504" max="10731" width="9" style="172"/>
    <col min="10732" max="10732" width="4.28515625" style="172" customWidth="1"/>
    <col min="10733" max="10733" width="22.28515625" style="172" customWidth="1"/>
    <col min="10734" max="10734" width="19.5703125" style="172" customWidth="1"/>
    <col min="10735" max="10735" width="6.140625" style="172" customWidth="1"/>
    <col min="10736" max="10736" width="7.7109375" style="172" bestFit="1" customWidth="1"/>
    <col min="10737" max="10737" width="5" style="172" customWidth="1"/>
    <col min="10738" max="10738" width="6.5703125" style="172" customWidth="1"/>
    <col min="10739" max="10739" width="5.42578125" style="172" customWidth="1"/>
    <col min="10740" max="10740" width="6.5703125" style="172" customWidth="1"/>
    <col min="10741" max="10741" width="5.140625" style="172" customWidth="1"/>
    <col min="10742" max="10742" width="4.85546875" style="172" customWidth="1"/>
    <col min="10743" max="10743" width="5.5703125" style="172" customWidth="1"/>
    <col min="10744" max="10744" width="6.5703125" style="172" customWidth="1"/>
    <col min="10745" max="10745" width="10.140625" style="172" customWidth="1"/>
    <col min="10746" max="10746" width="5.42578125" style="172" customWidth="1"/>
    <col min="10747" max="10747" width="6.5703125" style="172" customWidth="1"/>
    <col min="10748" max="10748" width="5.28515625" style="172" customWidth="1"/>
    <col min="10749" max="10750" width="6.5703125" style="172" customWidth="1"/>
    <col min="10751" max="10751" width="5.140625" style="172" customWidth="1"/>
    <col min="10752" max="10758" width="6.5703125" style="172" customWidth="1"/>
    <col min="10759" max="10759" width="6.7109375" style="172" customWidth="1"/>
    <col min="10760" max="10987" width="9" style="172"/>
    <col min="10988" max="10988" width="4.28515625" style="172" customWidth="1"/>
    <col min="10989" max="10989" width="22.28515625" style="172" customWidth="1"/>
    <col min="10990" max="10990" width="19.5703125" style="172" customWidth="1"/>
    <col min="10991" max="10991" width="6.140625" style="172" customWidth="1"/>
    <col min="10992" max="10992" width="7.7109375" style="172" bestFit="1" customWidth="1"/>
    <col min="10993" max="10993" width="5" style="172" customWidth="1"/>
    <col min="10994" max="10994" width="6.5703125" style="172" customWidth="1"/>
    <col min="10995" max="10995" width="5.42578125" style="172" customWidth="1"/>
    <col min="10996" max="10996" width="6.5703125" style="172" customWidth="1"/>
    <col min="10997" max="10997" width="5.140625" style="172" customWidth="1"/>
    <col min="10998" max="10998" width="4.85546875" style="172" customWidth="1"/>
    <col min="10999" max="10999" width="5.5703125" style="172" customWidth="1"/>
    <col min="11000" max="11000" width="6.5703125" style="172" customWidth="1"/>
    <col min="11001" max="11001" width="10.140625" style="172" customWidth="1"/>
    <col min="11002" max="11002" width="5.42578125" style="172" customWidth="1"/>
    <col min="11003" max="11003" width="6.5703125" style="172" customWidth="1"/>
    <col min="11004" max="11004" width="5.28515625" style="172" customWidth="1"/>
    <col min="11005" max="11006" width="6.5703125" style="172" customWidth="1"/>
    <col min="11007" max="11007" width="5.140625" style="172" customWidth="1"/>
    <col min="11008" max="11014" width="6.5703125" style="172" customWidth="1"/>
    <col min="11015" max="11015" width="6.7109375" style="172" customWidth="1"/>
    <col min="11016" max="11243" width="9" style="172"/>
    <col min="11244" max="11244" width="4.28515625" style="172" customWidth="1"/>
    <col min="11245" max="11245" width="22.28515625" style="172" customWidth="1"/>
    <col min="11246" max="11246" width="19.5703125" style="172" customWidth="1"/>
    <col min="11247" max="11247" width="6.140625" style="172" customWidth="1"/>
    <col min="11248" max="11248" width="7.7109375" style="172" bestFit="1" customWidth="1"/>
    <col min="11249" max="11249" width="5" style="172" customWidth="1"/>
    <col min="11250" max="11250" width="6.5703125" style="172" customWidth="1"/>
    <col min="11251" max="11251" width="5.42578125" style="172" customWidth="1"/>
    <col min="11252" max="11252" width="6.5703125" style="172" customWidth="1"/>
    <col min="11253" max="11253" width="5.140625" style="172" customWidth="1"/>
    <col min="11254" max="11254" width="4.85546875" style="172" customWidth="1"/>
    <col min="11255" max="11255" width="5.5703125" style="172" customWidth="1"/>
    <col min="11256" max="11256" width="6.5703125" style="172" customWidth="1"/>
    <col min="11257" max="11257" width="10.140625" style="172" customWidth="1"/>
    <col min="11258" max="11258" width="5.42578125" style="172" customWidth="1"/>
    <col min="11259" max="11259" width="6.5703125" style="172" customWidth="1"/>
    <col min="11260" max="11260" width="5.28515625" style="172" customWidth="1"/>
    <col min="11261" max="11262" width="6.5703125" style="172" customWidth="1"/>
    <col min="11263" max="11263" width="5.140625" style="172" customWidth="1"/>
    <col min="11264" max="11270" width="6.5703125" style="172" customWidth="1"/>
    <col min="11271" max="11271" width="6.7109375" style="172" customWidth="1"/>
    <col min="11272" max="11499" width="9" style="172"/>
    <col min="11500" max="11500" width="4.28515625" style="172" customWidth="1"/>
    <col min="11501" max="11501" width="22.28515625" style="172" customWidth="1"/>
    <col min="11502" max="11502" width="19.5703125" style="172" customWidth="1"/>
    <col min="11503" max="11503" width="6.140625" style="172" customWidth="1"/>
    <col min="11504" max="11504" width="7.7109375" style="172" bestFit="1" customWidth="1"/>
    <col min="11505" max="11505" width="5" style="172" customWidth="1"/>
    <col min="11506" max="11506" width="6.5703125" style="172" customWidth="1"/>
    <col min="11507" max="11507" width="5.42578125" style="172" customWidth="1"/>
    <col min="11508" max="11508" width="6.5703125" style="172" customWidth="1"/>
    <col min="11509" max="11509" width="5.140625" style="172" customWidth="1"/>
    <col min="11510" max="11510" width="4.85546875" style="172" customWidth="1"/>
    <col min="11511" max="11511" width="5.5703125" style="172" customWidth="1"/>
    <col min="11512" max="11512" width="6.5703125" style="172" customWidth="1"/>
    <col min="11513" max="11513" width="10.140625" style="172" customWidth="1"/>
    <col min="11514" max="11514" width="5.42578125" style="172" customWidth="1"/>
    <col min="11515" max="11515" width="6.5703125" style="172" customWidth="1"/>
    <col min="11516" max="11516" width="5.28515625" style="172" customWidth="1"/>
    <col min="11517" max="11518" width="6.5703125" style="172" customWidth="1"/>
    <col min="11519" max="11519" width="5.140625" style="172" customWidth="1"/>
    <col min="11520" max="11526" width="6.5703125" style="172" customWidth="1"/>
    <col min="11527" max="11527" width="6.7109375" style="172" customWidth="1"/>
    <col min="11528" max="11755" width="9" style="172"/>
    <col min="11756" max="11756" width="4.28515625" style="172" customWidth="1"/>
    <col min="11757" max="11757" width="22.28515625" style="172" customWidth="1"/>
    <col min="11758" max="11758" width="19.5703125" style="172" customWidth="1"/>
    <col min="11759" max="11759" width="6.140625" style="172" customWidth="1"/>
    <col min="11760" max="11760" width="7.7109375" style="172" bestFit="1" customWidth="1"/>
    <col min="11761" max="11761" width="5" style="172" customWidth="1"/>
    <col min="11762" max="11762" width="6.5703125" style="172" customWidth="1"/>
    <col min="11763" max="11763" width="5.42578125" style="172" customWidth="1"/>
    <col min="11764" max="11764" width="6.5703125" style="172" customWidth="1"/>
    <col min="11765" max="11765" width="5.140625" style="172" customWidth="1"/>
    <col min="11766" max="11766" width="4.85546875" style="172" customWidth="1"/>
    <col min="11767" max="11767" width="5.5703125" style="172" customWidth="1"/>
    <col min="11768" max="11768" width="6.5703125" style="172" customWidth="1"/>
    <col min="11769" max="11769" width="10.140625" style="172" customWidth="1"/>
    <col min="11770" max="11770" width="5.42578125" style="172" customWidth="1"/>
    <col min="11771" max="11771" width="6.5703125" style="172" customWidth="1"/>
    <col min="11772" max="11772" width="5.28515625" style="172" customWidth="1"/>
    <col min="11773" max="11774" width="6.5703125" style="172" customWidth="1"/>
    <col min="11775" max="11775" width="5.140625" style="172" customWidth="1"/>
    <col min="11776" max="11782" width="6.5703125" style="172" customWidth="1"/>
    <col min="11783" max="11783" width="6.7109375" style="172" customWidth="1"/>
    <col min="11784" max="12011" width="9" style="172"/>
    <col min="12012" max="12012" width="4.28515625" style="172" customWidth="1"/>
    <col min="12013" max="12013" width="22.28515625" style="172" customWidth="1"/>
    <col min="12014" max="12014" width="19.5703125" style="172" customWidth="1"/>
    <col min="12015" max="12015" width="6.140625" style="172" customWidth="1"/>
    <col min="12016" max="12016" width="7.7109375" style="172" bestFit="1" customWidth="1"/>
    <col min="12017" max="12017" width="5" style="172" customWidth="1"/>
    <col min="12018" max="12018" width="6.5703125" style="172" customWidth="1"/>
    <col min="12019" max="12019" width="5.42578125" style="172" customWidth="1"/>
    <col min="12020" max="12020" width="6.5703125" style="172" customWidth="1"/>
    <col min="12021" max="12021" width="5.140625" style="172" customWidth="1"/>
    <col min="12022" max="12022" width="4.85546875" style="172" customWidth="1"/>
    <col min="12023" max="12023" width="5.5703125" style="172" customWidth="1"/>
    <col min="12024" max="12024" width="6.5703125" style="172" customWidth="1"/>
    <col min="12025" max="12025" width="10.140625" style="172" customWidth="1"/>
    <col min="12026" max="12026" width="5.42578125" style="172" customWidth="1"/>
    <col min="12027" max="12027" width="6.5703125" style="172" customWidth="1"/>
    <col min="12028" max="12028" width="5.28515625" style="172" customWidth="1"/>
    <col min="12029" max="12030" width="6.5703125" style="172" customWidth="1"/>
    <col min="12031" max="12031" width="5.140625" style="172" customWidth="1"/>
    <col min="12032" max="12038" width="6.5703125" style="172" customWidth="1"/>
    <col min="12039" max="12039" width="6.7109375" style="172" customWidth="1"/>
    <col min="12040" max="12267" width="9" style="172"/>
    <col min="12268" max="12268" width="4.28515625" style="172" customWidth="1"/>
    <col min="12269" max="12269" width="22.28515625" style="172" customWidth="1"/>
    <col min="12270" max="12270" width="19.5703125" style="172" customWidth="1"/>
    <col min="12271" max="12271" width="6.140625" style="172" customWidth="1"/>
    <col min="12272" max="12272" width="7.7109375" style="172" bestFit="1" customWidth="1"/>
    <col min="12273" max="12273" width="5" style="172" customWidth="1"/>
    <col min="12274" max="12274" width="6.5703125" style="172" customWidth="1"/>
    <col min="12275" max="12275" width="5.42578125" style="172" customWidth="1"/>
    <col min="12276" max="12276" width="6.5703125" style="172" customWidth="1"/>
    <col min="12277" max="12277" width="5.140625" style="172" customWidth="1"/>
    <col min="12278" max="12278" width="4.85546875" style="172" customWidth="1"/>
    <col min="12279" max="12279" width="5.5703125" style="172" customWidth="1"/>
    <col min="12280" max="12280" width="6.5703125" style="172" customWidth="1"/>
    <col min="12281" max="12281" width="10.140625" style="172" customWidth="1"/>
    <col min="12282" max="12282" width="5.42578125" style="172" customWidth="1"/>
    <col min="12283" max="12283" width="6.5703125" style="172" customWidth="1"/>
    <col min="12284" max="12284" width="5.28515625" style="172" customWidth="1"/>
    <col min="12285" max="12286" width="6.5703125" style="172" customWidth="1"/>
    <col min="12287" max="12287" width="5.140625" style="172" customWidth="1"/>
    <col min="12288" max="12294" width="6.5703125" style="172" customWidth="1"/>
    <col min="12295" max="12295" width="6.7109375" style="172" customWidth="1"/>
    <col min="12296" max="12523" width="9" style="172"/>
    <col min="12524" max="12524" width="4.28515625" style="172" customWidth="1"/>
    <col min="12525" max="12525" width="22.28515625" style="172" customWidth="1"/>
    <col min="12526" max="12526" width="19.5703125" style="172" customWidth="1"/>
    <col min="12527" max="12527" width="6.140625" style="172" customWidth="1"/>
    <col min="12528" max="12528" width="7.7109375" style="172" bestFit="1" customWidth="1"/>
    <col min="12529" max="12529" width="5" style="172" customWidth="1"/>
    <col min="12530" max="12530" width="6.5703125" style="172" customWidth="1"/>
    <col min="12531" max="12531" width="5.42578125" style="172" customWidth="1"/>
    <col min="12532" max="12532" width="6.5703125" style="172" customWidth="1"/>
    <col min="12533" max="12533" width="5.140625" style="172" customWidth="1"/>
    <col min="12534" max="12534" width="4.85546875" style="172" customWidth="1"/>
    <col min="12535" max="12535" width="5.5703125" style="172" customWidth="1"/>
    <col min="12536" max="12536" width="6.5703125" style="172" customWidth="1"/>
    <col min="12537" max="12537" width="10.140625" style="172" customWidth="1"/>
    <col min="12538" max="12538" width="5.42578125" style="172" customWidth="1"/>
    <col min="12539" max="12539" width="6.5703125" style="172" customWidth="1"/>
    <col min="12540" max="12540" width="5.28515625" style="172" customWidth="1"/>
    <col min="12541" max="12542" width="6.5703125" style="172" customWidth="1"/>
    <col min="12543" max="12543" width="5.140625" style="172" customWidth="1"/>
    <col min="12544" max="12550" width="6.5703125" style="172" customWidth="1"/>
    <col min="12551" max="12551" width="6.7109375" style="172" customWidth="1"/>
    <col min="12552" max="12779" width="9" style="172"/>
    <col min="12780" max="12780" width="4.28515625" style="172" customWidth="1"/>
    <col min="12781" max="12781" width="22.28515625" style="172" customWidth="1"/>
    <col min="12782" max="12782" width="19.5703125" style="172" customWidth="1"/>
    <col min="12783" max="12783" width="6.140625" style="172" customWidth="1"/>
    <col min="12784" max="12784" width="7.7109375" style="172" bestFit="1" customWidth="1"/>
    <col min="12785" max="12785" width="5" style="172" customWidth="1"/>
    <col min="12786" max="12786" width="6.5703125" style="172" customWidth="1"/>
    <col min="12787" max="12787" width="5.42578125" style="172" customWidth="1"/>
    <col min="12788" max="12788" width="6.5703125" style="172" customWidth="1"/>
    <col min="12789" max="12789" width="5.140625" style="172" customWidth="1"/>
    <col min="12790" max="12790" width="4.85546875" style="172" customWidth="1"/>
    <col min="12791" max="12791" width="5.5703125" style="172" customWidth="1"/>
    <col min="12792" max="12792" width="6.5703125" style="172" customWidth="1"/>
    <col min="12793" max="12793" width="10.140625" style="172" customWidth="1"/>
    <col min="12794" max="12794" width="5.42578125" style="172" customWidth="1"/>
    <col min="12795" max="12795" width="6.5703125" style="172" customWidth="1"/>
    <col min="12796" max="12796" width="5.28515625" style="172" customWidth="1"/>
    <col min="12797" max="12798" width="6.5703125" style="172" customWidth="1"/>
    <col min="12799" max="12799" width="5.140625" style="172" customWidth="1"/>
    <col min="12800" max="12806" width="6.5703125" style="172" customWidth="1"/>
    <col min="12807" max="12807" width="6.7109375" style="172" customWidth="1"/>
    <col min="12808" max="13035" width="9" style="172"/>
    <col min="13036" max="13036" width="4.28515625" style="172" customWidth="1"/>
    <col min="13037" max="13037" width="22.28515625" style="172" customWidth="1"/>
    <col min="13038" max="13038" width="19.5703125" style="172" customWidth="1"/>
    <col min="13039" max="13039" width="6.140625" style="172" customWidth="1"/>
    <col min="13040" max="13040" width="7.7109375" style="172" bestFit="1" customWidth="1"/>
    <col min="13041" max="13041" width="5" style="172" customWidth="1"/>
    <col min="13042" max="13042" width="6.5703125" style="172" customWidth="1"/>
    <col min="13043" max="13043" width="5.42578125" style="172" customWidth="1"/>
    <col min="13044" max="13044" width="6.5703125" style="172" customWidth="1"/>
    <col min="13045" max="13045" width="5.140625" style="172" customWidth="1"/>
    <col min="13046" max="13046" width="4.85546875" style="172" customWidth="1"/>
    <col min="13047" max="13047" width="5.5703125" style="172" customWidth="1"/>
    <col min="13048" max="13048" width="6.5703125" style="172" customWidth="1"/>
    <col min="13049" max="13049" width="10.140625" style="172" customWidth="1"/>
    <col min="13050" max="13050" width="5.42578125" style="172" customWidth="1"/>
    <col min="13051" max="13051" width="6.5703125" style="172" customWidth="1"/>
    <col min="13052" max="13052" width="5.28515625" style="172" customWidth="1"/>
    <col min="13053" max="13054" width="6.5703125" style="172" customWidth="1"/>
    <col min="13055" max="13055" width="5.140625" style="172" customWidth="1"/>
    <col min="13056" max="13062" width="6.5703125" style="172" customWidth="1"/>
    <col min="13063" max="13063" width="6.7109375" style="172" customWidth="1"/>
    <col min="13064" max="13291" width="9" style="172"/>
    <col min="13292" max="13292" width="4.28515625" style="172" customWidth="1"/>
    <col min="13293" max="13293" width="22.28515625" style="172" customWidth="1"/>
    <col min="13294" max="13294" width="19.5703125" style="172" customWidth="1"/>
    <col min="13295" max="13295" width="6.140625" style="172" customWidth="1"/>
    <col min="13296" max="13296" width="7.7109375" style="172" bestFit="1" customWidth="1"/>
    <col min="13297" max="13297" width="5" style="172" customWidth="1"/>
    <col min="13298" max="13298" width="6.5703125" style="172" customWidth="1"/>
    <col min="13299" max="13299" width="5.42578125" style="172" customWidth="1"/>
    <col min="13300" max="13300" width="6.5703125" style="172" customWidth="1"/>
    <col min="13301" max="13301" width="5.140625" style="172" customWidth="1"/>
    <col min="13302" max="13302" width="4.85546875" style="172" customWidth="1"/>
    <col min="13303" max="13303" width="5.5703125" style="172" customWidth="1"/>
    <col min="13304" max="13304" width="6.5703125" style="172" customWidth="1"/>
    <col min="13305" max="13305" width="10.140625" style="172" customWidth="1"/>
    <col min="13306" max="13306" width="5.42578125" style="172" customWidth="1"/>
    <col min="13307" max="13307" width="6.5703125" style="172" customWidth="1"/>
    <col min="13308" max="13308" width="5.28515625" style="172" customWidth="1"/>
    <col min="13309" max="13310" width="6.5703125" style="172" customWidth="1"/>
    <col min="13311" max="13311" width="5.140625" style="172" customWidth="1"/>
    <col min="13312" max="13318" width="6.5703125" style="172" customWidth="1"/>
    <col min="13319" max="13319" width="6.7109375" style="172" customWidth="1"/>
    <col min="13320" max="13547" width="9" style="172"/>
    <col min="13548" max="13548" width="4.28515625" style="172" customWidth="1"/>
    <col min="13549" max="13549" width="22.28515625" style="172" customWidth="1"/>
    <col min="13550" max="13550" width="19.5703125" style="172" customWidth="1"/>
    <col min="13551" max="13551" width="6.140625" style="172" customWidth="1"/>
    <col min="13552" max="13552" width="7.7109375" style="172" bestFit="1" customWidth="1"/>
    <col min="13553" max="13553" width="5" style="172" customWidth="1"/>
    <col min="13554" max="13554" width="6.5703125" style="172" customWidth="1"/>
    <col min="13555" max="13555" width="5.42578125" style="172" customWidth="1"/>
    <col min="13556" max="13556" width="6.5703125" style="172" customWidth="1"/>
    <col min="13557" max="13557" width="5.140625" style="172" customWidth="1"/>
    <col min="13558" max="13558" width="4.85546875" style="172" customWidth="1"/>
    <col min="13559" max="13559" width="5.5703125" style="172" customWidth="1"/>
    <col min="13560" max="13560" width="6.5703125" style="172" customWidth="1"/>
    <col min="13561" max="13561" width="10.140625" style="172" customWidth="1"/>
    <col min="13562" max="13562" width="5.42578125" style="172" customWidth="1"/>
    <col min="13563" max="13563" width="6.5703125" style="172" customWidth="1"/>
    <col min="13564" max="13564" width="5.28515625" style="172" customWidth="1"/>
    <col min="13565" max="13566" width="6.5703125" style="172" customWidth="1"/>
    <col min="13567" max="13567" width="5.140625" style="172" customWidth="1"/>
    <col min="13568" max="13574" width="6.5703125" style="172" customWidth="1"/>
    <col min="13575" max="13575" width="6.7109375" style="172" customWidth="1"/>
    <col min="13576" max="13803" width="9" style="172"/>
    <col min="13804" max="13804" width="4.28515625" style="172" customWidth="1"/>
    <col min="13805" max="13805" width="22.28515625" style="172" customWidth="1"/>
    <col min="13806" max="13806" width="19.5703125" style="172" customWidth="1"/>
    <col min="13807" max="13807" width="6.140625" style="172" customWidth="1"/>
    <col min="13808" max="13808" width="7.7109375" style="172" bestFit="1" customWidth="1"/>
    <col min="13809" max="13809" width="5" style="172" customWidth="1"/>
    <col min="13810" max="13810" width="6.5703125" style="172" customWidth="1"/>
    <col min="13811" max="13811" width="5.42578125" style="172" customWidth="1"/>
    <col min="13812" max="13812" width="6.5703125" style="172" customWidth="1"/>
    <col min="13813" max="13813" width="5.140625" style="172" customWidth="1"/>
    <col min="13814" max="13814" width="4.85546875" style="172" customWidth="1"/>
    <col min="13815" max="13815" width="5.5703125" style="172" customWidth="1"/>
    <col min="13816" max="13816" width="6.5703125" style="172" customWidth="1"/>
    <col min="13817" max="13817" width="10.140625" style="172" customWidth="1"/>
    <col min="13818" max="13818" width="5.42578125" style="172" customWidth="1"/>
    <col min="13819" max="13819" width="6.5703125" style="172" customWidth="1"/>
    <col min="13820" max="13820" width="5.28515625" style="172" customWidth="1"/>
    <col min="13821" max="13822" width="6.5703125" style="172" customWidth="1"/>
    <col min="13823" max="13823" width="5.140625" style="172" customWidth="1"/>
    <col min="13824" max="13830" width="6.5703125" style="172" customWidth="1"/>
    <col min="13831" max="13831" width="6.7109375" style="172" customWidth="1"/>
    <col min="13832" max="14059" width="9" style="172"/>
    <col min="14060" max="14060" width="4.28515625" style="172" customWidth="1"/>
    <col min="14061" max="14061" width="22.28515625" style="172" customWidth="1"/>
    <col min="14062" max="14062" width="19.5703125" style="172" customWidth="1"/>
    <col min="14063" max="14063" width="6.140625" style="172" customWidth="1"/>
    <col min="14064" max="14064" width="7.7109375" style="172" bestFit="1" customWidth="1"/>
    <col min="14065" max="14065" width="5" style="172" customWidth="1"/>
    <col min="14066" max="14066" width="6.5703125" style="172" customWidth="1"/>
    <col min="14067" max="14067" width="5.42578125" style="172" customWidth="1"/>
    <col min="14068" max="14068" width="6.5703125" style="172" customWidth="1"/>
    <col min="14069" max="14069" width="5.140625" style="172" customWidth="1"/>
    <col min="14070" max="14070" width="4.85546875" style="172" customWidth="1"/>
    <col min="14071" max="14071" width="5.5703125" style="172" customWidth="1"/>
    <col min="14072" max="14072" width="6.5703125" style="172" customWidth="1"/>
    <col min="14073" max="14073" width="10.140625" style="172" customWidth="1"/>
    <col min="14074" max="14074" width="5.42578125" style="172" customWidth="1"/>
    <col min="14075" max="14075" width="6.5703125" style="172" customWidth="1"/>
    <col min="14076" max="14076" width="5.28515625" style="172" customWidth="1"/>
    <col min="14077" max="14078" width="6.5703125" style="172" customWidth="1"/>
    <col min="14079" max="14079" width="5.140625" style="172" customWidth="1"/>
    <col min="14080" max="14086" width="6.5703125" style="172" customWidth="1"/>
    <col min="14087" max="14087" width="6.7109375" style="172" customWidth="1"/>
    <col min="14088" max="14315" width="9" style="172"/>
    <col min="14316" max="14316" width="4.28515625" style="172" customWidth="1"/>
    <col min="14317" max="14317" width="22.28515625" style="172" customWidth="1"/>
    <col min="14318" max="14318" width="19.5703125" style="172" customWidth="1"/>
    <col min="14319" max="14319" width="6.140625" style="172" customWidth="1"/>
    <col min="14320" max="14320" width="7.7109375" style="172" bestFit="1" customWidth="1"/>
    <col min="14321" max="14321" width="5" style="172" customWidth="1"/>
    <col min="14322" max="14322" width="6.5703125" style="172" customWidth="1"/>
    <col min="14323" max="14323" width="5.42578125" style="172" customWidth="1"/>
    <col min="14324" max="14324" width="6.5703125" style="172" customWidth="1"/>
    <col min="14325" max="14325" width="5.140625" style="172" customWidth="1"/>
    <col min="14326" max="14326" width="4.85546875" style="172" customWidth="1"/>
    <col min="14327" max="14327" width="5.5703125" style="172" customWidth="1"/>
    <col min="14328" max="14328" width="6.5703125" style="172" customWidth="1"/>
    <col min="14329" max="14329" width="10.140625" style="172" customWidth="1"/>
    <col min="14330" max="14330" width="5.42578125" style="172" customWidth="1"/>
    <col min="14331" max="14331" width="6.5703125" style="172" customWidth="1"/>
    <col min="14332" max="14332" width="5.28515625" style="172" customWidth="1"/>
    <col min="14333" max="14334" width="6.5703125" style="172" customWidth="1"/>
    <col min="14335" max="14335" width="5.140625" style="172" customWidth="1"/>
    <col min="14336" max="14342" width="6.5703125" style="172" customWidth="1"/>
    <col min="14343" max="14343" width="6.7109375" style="172" customWidth="1"/>
    <col min="14344" max="14571" width="9" style="172"/>
    <col min="14572" max="14572" width="4.28515625" style="172" customWidth="1"/>
    <col min="14573" max="14573" width="22.28515625" style="172" customWidth="1"/>
    <col min="14574" max="14574" width="19.5703125" style="172" customWidth="1"/>
    <col min="14575" max="14575" width="6.140625" style="172" customWidth="1"/>
    <col min="14576" max="14576" width="7.7109375" style="172" bestFit="1" customWidth="1"/>
    <col min="14577" max="14577" width="5" style="172" customWidth="1"/>
    <col min="14578" max="14578" width="6.5703125" style="172" customWidth="1"/>
    <col min="14579" max="14579" width="5.42578125" style="172" customWidth="1"/>
    <col min="14580" max="14580" width="6.5703125" style="172" customWidth="1"/>
    <col min="14581" max="14581" width="5.140625" style="172" customWidth="1"/>
    <col min="14582" max="14582" width="4.85546875" style="172" customWidth="1"/>
    <col min="14583" max="14583" width="5.5703125" style="172" customWidth="1"/>
    <col min="14584" max="14584" width="6.5703125" style="172" customWidth="1"/>
    <col min="14585" max="14585" width="10.140625" style="172" customWidth="1"/>
    <col min="14586" max="14586" width="5.42578125" style="172" customWidth="1"/>
    <col min="14587" max="14587" width="6.5703125" style="172" customWidth="1"/>
    <col min="14588" max="14588" width="5.28515625" style="172" customWidth="1"/>
    <col min="14589" max="14590" width="6.5703125" style="172" customWidth="1"/>
    <col min="14591" max="14591" width="5.140625" style="172" customWidth="1"/>
    <col min="14592" max="14598" width="6.5703125" style="172" customWidth="1"/>
    <col min="14599" max="14599" width="6.7109375" style="172" customWidth="1"/>
    <col min="14600" max="14827" width="9" style="172"/>
    <col min="14828" max="14828" width="4.28515625" style="172" customWidth="1"/>
    <col min="14829" max="14829" width="22.28515625" style="172" customWidth="1"/>
    <col min="14830" max="14830" width="19.5703125" style="172" customWidth="1"/>
    <col min="14831" max="14831" width="6.140625" style="172" customWidth="1"/>
    <col min="14832" max="14832" width="7.7109375" style="172" bestFit="1" customWidth="1"/>
    <col min="14833" max="14833" width="5" style="172" customWidth="1"/>
    <col min="14834" max="14834" width="6.5703125" style="172" customWidth="1"/>
    <col min="14835" max="14835" width="5.42578125" style="172" customWidth="1"/>
    <col min="14836" max="14836" width="6.5703125" style="172" customWidth="1"/>
    <col min="14837" max="14837" width="5.140625" style="172" customWidth="1"/>
    <col min="14838" max="14838" width="4.85546875" style="172" customWidth="1"/>
    <col min="14839" max="14839" width="5.5703125" style="172" customWidth="1"/>
    <col min="14840" max="14840" width="6.5703125" style="172" customWidth="1"/>
    <col min="14841" max="14841" width="10.140625" style="172" customWidth="1"/>
    <col min="14842" max="14842" width="5.42578125" style="172" customWidth="1"/>
    <col min="14843" max="14843" width="6.5703125" style="172" customWidth="1"/>
    <col min="14844" max="14844" width="5.28515625" style="172" customWidth="1"/>
    <col min="14845" max="14846" width="6.5703125" style="172" customWidth="1"/>
    <col min="14847" max="14847" width="5.140625" style="172" customWidth="1"/>
    <col min="14848" max="14854" width="6.5703125" style="172" customWidth="1"/>
    <col min="14855" max="14855" width="6.7109375" style="172" customWidth="1"/>
    <col min="14856" max="15083" width="9" style="172"/>
    <col min="15084" max="15084" width="4.28515625" style="172" customWidth="1"/>
    <col min="15085" max="15085" width="22.28515625" style="172" customWidth="1"/>
    <col min="15086" max="15086" width="19.5703125" style="172" customWidth="1"/>
    <col min="15087" max="15087" width="6.140625" style="172" customWidth="1"/>
    <col min="15088" max="15088" width="7.7109375" style="172" bestFit="1" customWidth="1"/>
    <col min="15089" max="15089" width="5" style="172" customWidth="1"/>
    <col min="15090" max="15090" width="6.5703125" style="172" customWidth="1"/>
    <col min="15091" max="15091" width="5.42578125" style="172" customWidth="1"/>
    <col min="15092" max="15092" width="6.5703125" style="172" customWidth="1"/>
    <col min="15093" max="15093" width="5.140625" style="172" customWidth="1"/>
    <col min="15094" max="15094" width="4.85546875" style="172" customWidth="1"/>
    <col min="15095" max="15095" width="5.5703125" style="172" customWidth="1"/>
    <col min="15096" max="15096" width="6.5703125" style="172" customWidth="1"/>
    <col min="15097" max="15097" width="10.140625" style="172" customWidth="1"/>
    <col min="15098" max="15098" width="5.42578125" style="172" customWidth="1"/>
    <col min="15099" max="15099" width="6.5703125" style="172" customWidth="1"/>
    <col min="15100" max="15100" width="5.28515625" style="172" customWidth="1"/>
    <col min="15101" max="15102" width="6.5703125" style="172" customWidth="1"/>
    <col min="15103" max="15103" width="5.140625" style="172" customWidth="1"/>
    <col min="15104" max="15110" width="6.5703125" style="172" customWidth="1"/>
    <col min="15111" max="15111" width="6.7109375" style="172" customWidth="1"/>
    <col min="15112" max="15339" width="9" style="172"/>
    <col min="15340" max="15340" width="4.28515625" style="172" customWidth="1"/>
    <col min="15341" max="15341" width="22.28515625" style="172" customWidth="1"/>
    <col min="15342" max="15342" width="19.5703125" style="172" customWidth="1"/>
    <col min="15343" max="15343" width="6.140625" style="172" customWidth="1"/>
    <col min="15344" max="15344" width="7.7109375" style="172" bestFit="1" customWidth="1"/>
    <col min="15345" max="15345" width="5" style="172" customWidth="1"/>
    <col min="15346" max="15346" width="6.5703125" style="172" customWidth="1"/>
    <col min="15347" max="15347" width="5.42578125" style="172" customWidth="1"/>
    <col min="15348" max="15348" width="6.5703125" style="172" customWidth="1"/>
    <col min="15349" max="15349" width="5.140625" style="172" customWidth="1"/>
    <col min="15350" max="15350" width="4.85546875" style="172" customWidth="1"/>
    <col min="15351" max="15351" width="5.5703125" style="172" customWidth="1"/>
    <col min="15352" max="15352" width="6.5703125" style="172" customWidth="1"/>
    <col min="15353" max="15353" width="10.140625" style="172" customWidth="1"/>
    <col min="15354" max="15354" width="5.42578125" style="172" customWidth="1"/>
    <col min="15355" max="15355" width="6.5703125" style="172" customWidth="1"/>
    <col min="15356" max="15356" width="5.28515625" style="172" customWidth="1"/>
    <col min="15357" max="15358" width="6.5703125" style="172" customWidth="1"/>
    <col min="15359" max="15359" width="5.140625" style="172" customWidth="1"/>
    <col min="15360" max="15366" width="6.5703125" style="172" customWidth="1"/>
    <col min="15367" max="15367" width="6.7109375" style="172" customWidth="1"/>
    <col min="15368" max="15595" width="9" style="172"/>
    <col min="15596" max="15596" width="4.28515625" style="172" customWidth="1"/>
    <col min="15597" max="15597" width="22.28515625" style="172" customWidth="1"/>
    <col min="15598" max="15598" width="19.5703125" style="172" customWidth="1"/>
    <col min="15599" max="15599" width="6.140625" style="172" customWidth="1"/>
    <col min="15600" max="15600" width="7.7109375" style="172" bestFit="1" customWidth="1"/>
    <col min="15601" max="15601" width="5" style="172" customWidth="1"/>
    <col min="15602" max="15602" width="6.5703125" style="172" customWidth="1"/>
    <col min="15603" max="15603" width="5.42578125" style="172" customWidth="1"/>
    <col min="15604" max="15604" width="6.5703125" style="172" customWidth="1"/>
    <col min="15605" max="15605" width="5.140625" style="172" customWidth="1"/>
    <col min="15606" max="15606" width="4.85546875" style="172" customWidth="1"/>
    <col min="15607" max="15607" width="5.5703125" style="172" customWidth="1"/>
    <col min="15608" max="15608" width="6.5703125" style="172" customWidth="1"/>
    <col min="15609" max="15609" width="10.140625" style="172" customWidth="1"/>
    <col min="15610" max="15610" width="5.42578125" style="172" customWidth="1"/>
    <col min="15611" max="15611" width="6.5703125" style="172" customWidth="1"/>
    <col min="15612" max="15612" width="5.28515625" style="172" customWidth="1"/>
    <col min="15613" max="15614" width="6.5703125" style="172" customWidth="1"/>
    <col min="15615" max="15615" width="5.140625" style="172" customWidth="1"/>
    <col min="15616" max="15622" width="6.5703125" style="172" customWidth="1"/>
    <col min="15623" max="15623" width="6.7109375" style="172" customWidth="1"/>
    <col min="15624" max="15851" width="9" style="172"/>
    <col min="15852" max="15852" width="4.28515625" style="172" customWidth="1"/>
    <col min="15853" max="15853" width="22.28515625" style="172" customWidth="1"/>
    <col min="15854" max="15854" width="19.5703125" style="172" customWidth="1"/>
    <col min="15855" max="15855" width="6.140625" style="172" customWidth="1"/>
    <col min="15856" max="15856" width="7.7109375" style="172" bestFit="1" customWidth="1"/>
    <col min="15857" max="15857" width="5" style="172" customWidth="1"/>
    <col min="15858" max="15858" width="6.5703125" style="172" customWidth="1"/>
    <col min="15859" max="15859" width="5.42578125" style="172" customWidth="1"/>
    <col min="15860" max="15860" width="6.5703125" style="172" customWidth="1"/>
    <col min="15861" max="15861" width="5.140625" style="172" customWidth="1"/>
    <col min="15862" max="15862" width="4.85546875" style="172" customWidth="1"/>
    <col min="15863" max="15863" width="5.5703125" style="172" customWidth="1"/>
    <col min="15864" max="15864" width="6.5703125" style="172" customWidth="1"/>
    <col min="15865" max="15865" width="10.140625" style="172" customWidth="1"/>
    <col min="15866" max="15866" width="5.42578125" style="172" customWidth="1"/>
    <col min="15867" max="15867" width="6.5703125" style="172" customWidth="1"/>
    <col min="15868" max="15868" width="5.28515625" style="172" customWidth="1"/>
    <col min="15869" max="15870" width="6.5703125" style="172" customWidth="1"/>
    <col min="15871" max="15871" width="5.140625" style="172" customWidth="1"/>
    <col min="15872" max="15878" width="6.5703125" style="172" customWidth="1"/>
    <col min="15879" max="15879" width="6.7109375" style="172" customWidth="1"/>
    <col min="15880" max="16107" width="9" style="172"/>
    <col min="16108" max="16108" width="4.28515625" style="172" customWidth="1"/>
    <col min="16109" max="16109" width="22.28515625" style="172" customWidth="1"/>
    <col min="16110" max="16110" width="19.5703125" style="172" customWidth="1"/>
    <col min="16111" max="16111" width="6.140625" style="172" customWidth="1"/>
    <col min="16112" max="16112" width="7.7109375" style="172" bestFit="1" customWidth="1"/>
    <col min="16113" max="16113" width="5" style="172" customWidth="1"/>
    <col min="16114" max="16114" width="6.5703125" style="172" customWidth="1"/>
    <col min="16115" max="16115" width="5.42578125" style="172" customWidth="1"/>
    <col min="16116" max="16116" width="6.5703125" style="172" customWidth="1"/>
    <col min="16117" max="16117" width="5.140625" style="172" customWidth="1"/>
    <col min="16118" max="16118" width="4.85546875" style="172" customWidth="1"/>
    <col min="16119" max="16119" width="5.5703125" style="172" customWidth="1"/>
    <col min="16120" max="16120" width="6.5703125" style="172" customWidth="1"/>
    <col min="16121" max="16121" width="10.140625" style="172" customWidth="1"/>
    <col min="16122" max="16122" width="5.42578125" style="172" customWidth="1"/>
    <col min="16123" max="16123" width="6.5703125" style="172" customWidth="1"/>
    <col min="16124" max="16124" width="5.28515625" style="172" customWidth="1"/>
    <col min="16125" max="16126" width="6.5703125" style="172" customWidth="1"/>
    <col min="16127" max="16127" width="5.140625" style="172" customWidth="1"/>
    <col min="16128" max="16134" width="6.5703125" style="172" customWidth="1"/>
    <col min="16135" max="16135" width="6.7109375" style="172" customWidth="1"/>
    <col min="16136" max="16384" width="9" style="172"/>
  </cols>
  <sheetData>
    <row r="1" spans="1:11" s="155" customFormat="1" ht="18.75" x14ac:dyDescent="0.3">
      <c r="A1" s="148"/>
      <c r="B1" s="242" t="s">
        <v>1054</v>
      </c>
      <c r="C1" s="243"/>
      <c r="D1" s="150"/>
      <c r="E1" s="224"/>
      <c r="F1" s="224"/>
      <c r="G1" s="154"/>
      <c r="H1" s="149"/>
      <c r="I1" s="149"/>
      <c r="J1" s="149"/>
      <c r="K1" s="149"/>
    </row>
    <row r="2" spans="1:11" s="149" customFormat="1" x14ac:dyDescent="0.25">
      <c r="A2" s="156"/>
      <c r="B2" s="245" t="s">
        <v>1055</v>
      </c>
      <c r="C2" s="246"/>
      <c r="E2" s="227"/>
      <c r="F2" s="227"/>
      <c r="G2" s="154"/>
    </row>
    <row r="3" spans="1:11" s="149" customFormat="1" ht="20.25" customHeight="1" x14ac:dyDescent="0.25">
      <c r="A3" s="156"/>
      <c r="B3" s="99" t="s">
        <v>1177</v>
      </c>
      <c r="G3" s="154"/>
    </row>
    <row r="4" spans="1:11" s="149" customFormat="1" x14ac:dyDescent="0.25">
      <c r="A4" s="156"/>
      <c r="E4" s="235" t="s">
        <v>21</v>
      </c>
      <c r="F4" s="251"/>
      <c r="G4" s="189"/>
    </row>
    <row r="5" spans="1:11" s="149" customFormat="1" x14ac:dyDescent="0.25">
      <c r="A5" s="156"/>
      <c r="E5" s="240" t="s">
        <v>1178</v>
      </c>
      <c r="F5" s="241"/>
      <c r="G5" s="190"/>
      <c r="H5" s="252" t="s">
        <v>1179</v>
      </c>
      <c r="I5" s="253"/>
    </row>
    <row r="6" spans="1:11" s="149" customFormat="1" x14ac:dyDescent="0.25">
      <c r="A6" s="154" t="s">
        <v>1180</v>
      </c>
      <c r="B6" s="150" t="s">
        <v>9</v>
      </c>
      <c r="C6" s="150" t="s">
        <v>3</v>
      </c>
      <c r="D6" s="150" t="s">
        <v>1052</v>
      </c>
      <c r="E6" s="228">
        <v>120</v>
      </c>
      <c r="F6" s="166">
        <v>125</v>
      </c>
      <c r="G6" s="167" t="s">
        <v>1181</v>
      </c>
      <c r="H6" s="181" t="s">
        <v>1182</v>
      </c>
      <c r="I6" s="181" t="s">
        <v>1183</v>
      </c>
    </row>
    <row r="7" spans="1:11" s="150" customFormat="1" x14ac:dyDescent="0.25">
      <c r="A7" s="272">
        <v>1</v>
      </c>
      <c r="B7" s="229" t="s">
        <v>501</v>
      </c>
      <c r="C7" s="229" t="s">
        <v>503</v>
      </c>
      <c r="D7" s="230" t="s">
        <v>429</v>
      </c>
      <c r="E7" s="255">
        <v>0</v>
      </c>
      <c r="F7" s="255">
        <v>0</v>
      </c>
      <c r="G7" s="255">
        <f t="shared" ref="G7:G21" si="0">SUM(E7:F7)</f>
        <v>0</v>
      </c>
      <c r="H7" s="273">
        <v>0</v>
      </c>
      <c r="I7" s="255">
        <v>45.37</v>
      </c>
      <c r="J7" s="125"/>
    </row>
    <row r="8" spans="1:11" s="150" customFormat="1" x14ac:dyDescent="0.25">
      <c r="A8" s="166">
        <v>2</v>
      </c>
      <c r="B8" s="126" t="s">
        <v>580</v>
      </c>
      <c r="C8" s="126" t="s">
        <v>581</v>
      </c>
      <c r="D8" s="126" t="s">
        <v>202</v>
      </c>
      <c r="E8" s="13">
        <v>0</v>
      </c>
      <c r="F8" s="13">
        <v>0</v>
      </c>
      <c r="G8" s="13">
        <f t="shared" si="0"/>
        <v>0</v>
      </c>
      <c r="H8" s="180">
        <v>0</v>
      </c>
      <c r="I8" s="50">
        <v>48.02</v>
      </c>
      <c r="J8" s="125"/>
    </row>
    <row r="9" spans="1:11" s="149" customFormat="1" x14ac:dyDescent="0.25">
      <c r="A9" s="166">
        <v>3</v>
      </c>
      <c r="B9" s="126" t="s">
        <v>518</v>
      </c>
      <c r="C9" s="126" t="s">
        <v>725</v>
      </c>
      <c r="D9" s="126" t="s">
        <v>542</v>
      </c>
      <c r="E9" s="13">
        <v>0</v>
      </c>
      <c r="F9" s="13">
        <v>0</v>
      </c>
      <c r="G9" s="13">
        <f t="shared" si="0"/>
        <v>0</v>
      </c>
      <c r="H9" s="180">
        <v>0</v>
      </c>
      <c r="I9" s="50">
        <v>48.07</v>
      </c>
      <c r="J9" s="125"/>
    </row>
    <row r="10" spans="1:11" s="150" customFormat="1" ht="15.75" thickBot="1" x14ac:dyDescent="0.3">
      <c r="A10" s="269">
        <v>4</v>
      </c>
      <c r="B10" s="262" t="s">
        <v>501</v>
      </c>
      <c r="C10" s="262" t="s">
        <v>502</v>
      </c>
      <c r="D10" s="263" t="s">
        <v>429</v>
      </c>
      <c r="E10" s="264">
        <v>0</v>
      </c>
      <c r="F10" s="264">
        <v>0</v>
      </c>
      <c r="G10" s="264">
        <f t="shared" si="0"/>
        <v>0</v>
      </c>
      <c r="H10" s="270">
        <v>0</v>
      </c>
      <c r="I10" s="271">
        <v>48.29</v>
      </c>
      <c r="J10" s="125"/>
    </row>
    <row r="11" spans="1:11" s="150" customFormat="1" x14ac:dyDescent="0.25">
      <c r="A11" s="154">
        <v>5</v>
      </c>
      <c r="B11" s="257" t="s">
        <v>470</v>
      </c>
      <c r="C11" s="257" t="s">
        <v>750</v>
      </c>
      <c r="D11" s="257" t="s">
        <v>174</v>
      </c>
      <c r="E11" s="186">
        <v>0</v>
      </c>
      <c r="F11" s="186">
        <v>0</v>
      </c>
      <c r="G11" s="266">
        <f t="shared" si="0"/>
        <v>0</v>
      </c>
      <c r="H11" s="267">
        <v>4</v>
      </c>
      <c r="I11" s="268">
        <v>48.6</v>
      </c>
      <c r="J11" s="125"/>
    </row>
    <row r="12" spans="1:11" s="171" customFormat="1" x14ac:dyDescent="0.25">
      <c r="A12" s="154">
        <v>6</v>
      </c>
      <c r="B12" s="126" t="s">
        <v>499</v>
      </c>
      <c r="C12" s="126" t="s">
        <v>829</v>
      </c>
      <c r="D12" s="126" t="s">
        <v>146</v>
      </c>
      <c r="E12" s="13">
        <v>0</v>
      </c>
      <c r="F12" s="13">
        <v>0</v>
      </c>
      <c r="G12" s="13">
        <f t="shared" si="0"/>
        <v>0</v>
      </c>
      <c r="H12" s="180">
        <v>4</v>
      </c>
      <c r="I12" s="50">
        <v>50.45</v>
      </c>
      <c r="J12" s="125"/>
    </row>
    <row r="13" spans="1:11" x14ac:dyDescent="0.25">
      <c r="A13" s="154">
        <v>7</v>
      </c>
      <c r="B13" s="126" t="s">
        <v>499</v>
      </c>
      <c r="C13" s="126" t="s">
        <v>500</v>
      </c>
      <c r="D13" s="136" t="s">
        <v>146</v>
      </c>
      <c r="E13" s="13">
        <v>5</v>
      </c>
      <c r="F13" s="13">
        <v>0</v>
      </c>
      <c r="G13" s="13">
        <f t="shared" si="0"/>
        <v>5</v>
      </c>
      <c r="I13" s="125"/>
      <c r="J13" s="125"/>
    </row>
    <row r="14" spans="1:11" s="150" customFormat="1" x14ac:dyDescent="0.25">
      <c r="A14" s="154">
        <v>7</v>
      </c>
      <c r="B14" s="126" t="s">
        <v>497</v>
      </c>
      <c r="C14" s="126" t="s">
        <v>498</v>
      </c>
      <c r="D14" s="136" t="s">
        <v>496</v>
      </c>
      <c r="E14" s="13">
        <v>5</v>
      </c>
      <c r="F14" s="13">
        <v>0</v>
      </c>
      <c r="G14" s="13">
        <f t="shared" si="0"/>
        <v>5</v>
      </c>
      <c r="I14" s="125"/>
      <c r="J14" s="125"/>
    </row>
    <row r="15" spans="1:11" x14ac:dyDescent="0.25">
      <c r="A15" s="154">
        <v>9</v>
      </c>
      <c r="B15" s="126" t="s">
        <v>516</v>
      </c>
      <c r="C15" s="126" t="s">
        <v>1139</v>
      </c>
      <c r="D15" s="126" t="s">
        <v>202</v>
      </c>
      <c r="E15" s="13">
        <v>8</v>
      </c>
      <c r="F15" s="13">
        <v>0</v>
      </c>
      <c r="G15" s="13">
        <f t="shared" si="0"/>
        <v>8</v>
      </c>
      <c r="I15" s="125"/>
      <c r="J15" s="125"/>
    </row>
    <row r="16" spans="1:11" x14ac:dyDescent="0.25">
      <c r="A16" s="154">
        <v>10</v>
      </c>
      <c r="B16" s="126" t="s">
        <v>832</v>
      </c>
      <c r="C16" s="126" t="s">
        <v>833</v>
      </c>
      <c r="D16" s="126" t="s">
        <v>149</v>
      </c>
      <c r="E16" s="168">
        <v>4</v>
      </c>
      <c r="F16" s="168">
        <v>4</v>
      </c>
      <c r="G16" s="13">
        <f t="shared" si="0"/>
        <v>8</v>
      </c>
      <c r="H16" s="150"/>
      <c r="I16" s="125"/>
      <c r="J16" s="125"/>
    </row>
    <row r="17" spans="1:10" x14ac:dyDescent="0.25">
      <c r="A17" s="154">
        <v>10</v>
      </c>
      <c r="B17" s="126" t="s">
        <v>723</v>
      </c>
      <c r="C17" s="126" t="s">
        <v>814</v>
      </c>
      <c r="D17" s="126" t="s">
        <v>146</v>
      </c>
      <c r="E17" s="168">
        <v>4</v>
      </c>
      <c r="F17" s="168">
        <v>4</v>
      </c>
      <c r="G17" s="13">
        <f t="shared" si="0"/>
        <v>8</v>
      </c>
      <c r="H17" s="150"/>
      <c r="I17" s="125"/>
      <c r="J17" s="125"/>
    </row>
    <row r="18" spans="1:10" s="150" customFormat="1" x14ac:dyDescent="0.25">
      <c r="A18" s="154">
        <v>12</v>
      </c>
      <c r="B18" s="126" t="s">
        <v>504</v>
      </c>
      <c r="C18" s="126" t="s">
        <v>1008</v>
      </c>
      <c r="D18" s="126" t="s">
        <v>180</v>
      </c>
      <c r="E18" s="13">
        <v>0</v>
      </c>
      <c r="F18" s="13">
        <v>8</v>
      </c>
      <c r="G18" s="13">
        <f t="shared" si="0"/>
        <v>8</v>
      </c>
      <c r="H18" s="149"/>
      <c r="I18" s="125"/>
      <c r="J18" s="125"/>
    </row>
    <row r="19" spans="1:10" x14ac:dyDescent="0.25">
      <c r="A19" s="154">
        <v>13</v>
      </c>
      <c r="B19" s="126" t="s">
        <v>504</v>
      </c>
      <c r="C19" s="126" t="s">
        <v>1117</v>
      </c>
      <c r="D19" s="126" t="s">
        <v>180</v>
      </c>
      <c r="E19" s="13">
        <v>12</v>
      </c>
      <c r="F19" s="13">
        <v>4</v>
      </c>
      <c r="G19" s="13">
        <f t="shared" si="0"/>
        <v>16</v>
      </c>
      <c r="I19" s="125"/>
      <c r="J19" s="125"/>
    </row>
    <row r="20" spans="1:10" x14ac:dyDescent="0.25">
      <c r="A20" s="154">
        <v>14</v>
      </c>
      <c r="B20" s="126" t="s">
        <v>521</v>
      </c>
      <c r="C20" s="126" t="s">
        <v>583</v>
      </c>
      <c r="D20" s="126" t="s">
        <v>584</v>
      </c>
      <c r="E20" s="13">
        <v>8</v>
      </c>
      <c r="F20" s="13">
        <v>8</v>
      </c>
      <c r="G20" s="13">
        <f t="shared" si="0"/>
        <v>16</v>
      </c>
      <c r="I20" s="125"/>
      <c r="J20" s="125"/>
    </row>
    <row r="21" spans="1:10" x14ac:dyDescent="0.25">
      <c r="A21" s="154">
        <v>15</v>
      </c>
      <c r="B21" s="126" t="s">
        <v>494</v>
      </c>
      <c r="C21" s="126" t="s">
        <v>506</v>
      </c>
      <c r="D21" s="126" t="s">
        <v>496</v>
      </c>
      <c r="E21" s="13">
        <v>15</v>
      </c>
      <c r="F21" s="13">
        <v>4</v>
      </c>
      <c r="G21" s="13">
        <f t="shared" si="0"/>
        <v>19</v>
      </c>
      <c r="I21" s="125"/>
      <c r="J21" s="125"/>
    </row>
  </sheetData>
  <mergeCells count="5">
    <mergeCell ref="B1:C1"/>
    <mergeCell ref="B2:C2"/>
    <mergeCell ref="E4:F4"/>
    <mergeCell ref="E5:F5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0"/>
  <sheetViews>
    <sheetView showGridLines="0" zoomScaleNormal="100" workbookViewId="0">
      <selection activeCell="B8" sqref="B8:K8"/>
    </sheetView>
  </sheetViews>
  <sheetFormatPr defaultRowHeight="15" x14ac:dyDescent="0.25"/>
  <cols>
    <col min="1" max="1" width="4.7109375" customWidth="1"/>
    <col min="2" max="2" width="21" customWidth="1"/>
    <col min="3" max="3" width="26.140625" bestFit="1" customWidth="1"/>
    <col min="4" max="4" width="10.7109375" style="4" customWidth="1"/>
    <col min="5" max="9" width="10" customWidth="1"/>
    <col min="10" max="11" width="10.7109375" customWidth="1"/>
  </cols>
  <sheetData>
    <row r="1" spans="1:14" ht="18.75" x14ac:dyDescent="0.3">
      <c r="A1" s="4"/>
      <c r="B1" s="1" t="s">
        <v>63</v>
      </c>
      <c r="D1"/>
      <c r="E1" s="4"/>
      <c r="F1" s="2"/>
      <c r="H1" s="3"/>
      <c r="I1" s="3"/>
      <c r="J1" s="3"/>
      <c r="K1" s="5"/>
    </row>
    <row r="2" spans="1:14" x14ac:dyDescent="0.25">
      <c r="A2" s="4"/>
      <c r="B2" t="s">
        <v>4</v>
      </c>
      <c r="D2"/>
      <c r="E2" s="4"/>
      <c r="G2" s="4"/>
      <c r="H2" s="64"/>
      <c r="I2" s="3"/>
      <c r="J2" s="3"/>
      <c r="K2" s="5"/>
    </row>
    <row r="3" spans="1:14" x14ac:dyDescent="0.25">
      <c r="A3" s="4"/>
      <c r="D3"/>
      <c r="E3" s="4"/>
      <c r="F3" s="4"/>
      <c r="G3" s="4"/>
      <c r="H3" s="3"/>
      <c r="I3" s="3"/>
      <c r="J3" s="3"/>
      <c r="K3" s="5"/>
    </row>
    <row r="4" spans="1:14" x14ac:dyDescent="0.25">
      <c r="A4" s="4"/>
      <c r="B4" s="26" t="s">
        <v>5</v>
      </c>
      <c r="D4"/>
      <c r="E4" s="4"/>
      <c r="F4" s="4"/>
      <c r="G4" s="4"/>
      <c r="H4" s="3"/>
      <c r="I4" s="3"/>
      <c r="J4" s="3"/>
      <c r="K4" s="5"/>
    </row>
    <row r="5" spans="1:14" x14ac:dyDescent="0.25">
      <c r="A5" s="4"/>
      <c r="B5" s="6" t="s">
        <v>25</v>
      </c>
      <c r="D5"/>
      <c r="E5" s="4"/>
      <c r="I5" s="30"/>
      <c r="J5" s="7"/>
      <c r="K5" s="5"/>
    </row>
    <row r="6" spans="1:14" x14ac:dyDescent="0.25">
      <c r="A6" s="4"/>
      <c r="B6" s="6"/>
      <c r="D6"/>
      <c r="E6" s="7" t="s">
        <v>20</v>
      </c>
      <c r="F6" s="7" t="s">
        <v>15</v>
      </c>
      <c r="G6" s="7" t="s">
        <v>8</v>
      </c>
      <c r="H6" s="8" t="s">
        <v>6</v>
      </c>
      <c r="I6" s="7" t="s">
        <v>24</v>
      </c>
      <c r="J6" s="7" t="s">
        <v>1172</v>
      </c>
      <c r="K6" s="5"/>
    </row>
    <row r="7" spans="1:14" x14ac:dyDescent="0.25">
      <c r="A7" s="4"/>
      <c r="B7" s="9" t="s">
        <v>0</v>
      </c>
      <c r="C7" s="28" t="s">
        <v>14</v>
      </c>
      <c r="D7" s="10" t="s">
        <v>1</v>
      </c>
      <c r="E7" s="7" t="s">
        <v>31</v>
      </c>
      <c r="F7" s="7" t="s">
        <v>32</v>
      </c>
      <c r="G7" s="7" t="s">
        <v>33</v>
      </c>
      <c r="H7" s="8" t="s">
        <v>34</v>
      </c>
      <c r="I7" s="8" t="s">
        <v>39</v>
      </c>
      <c r="J7" s="8" t="s">
        <v>40</v>
      </c>
      <c r="K7" s="11" t="s">
        <v>2</v>
      </c>
    </row>
    <row r="8" spans="1:14" x14ac:dyDescent="0.25">
      <c r="A8" s="4">
        <v>1</v>
      </c>
      <c r="B8" s="274" t="s">
        <v>783</v>
      </c>
      <c r="C8" s="274" t="s">
        <v>784</v>
      </c>
      <c r="D8" s="275" t="s">
        <v>785</v>
      </c>
      <c r="E8" s="231"/>
      <c r="F8" s="231" t="s">
        <v>1025</v>
      </c>
      <c r="G8" s="231">
        <v>20</v>
      </c>
      <c r="H8" s="231">
        <v>16</v>
      </c>
      <c r="I8" s="231">
        <v>18</v>
      </c>
      <c r="J8" s="231">
        <v>30</v>
      </c>
      <c r="K8" s="232">
        <f t="shared" ref="K8:K40" si="0">SUM(E8:J8)</f>
        <v>84</v>
      </c>
      <c r="M8" s="15">
        <f t="shared" ref="M8:M40" si="1">COUNT(E8:I8)</f>
        <v>3</v>
      </c>
      <c r="N8" s="15">
        <f t="shared" ref="N8:N40" si="2">IF(M8&gt;3,"  huom",0)</f>
        <v>0</v>
      </c>
    </row>
    <row r="9" spans="1:14" x14ac:dyDescent="0.25">
      <c r="A9" s="4"/>
      <c r="B9" s="126" t="s">
        <v>631</v>
      </c>
      <c r="C9" s="126" t="s">
        <v>632</v>
      </c>
      <c r="D9" s="136" t="s">
        <v>259</v>
      </c>
      <c r="E9" s="19">
        <v>18</v>
      </c>
      <c r="F9" s="19" t="s">
        <v>969</v>
      </c>
      <c r="G9" s="19">
        <v>18</v>
      </c>
      <c r="H9" s="19"/>
      <c r="I9" s="19">
        <v>20</v>
      </c>
      <c r="J9" s="19">
        <v>26</v>
      </c>
      <c r="K9" s="14">
        <f t="shared" si="0"/>
        <v>82</v>
      </c>
      <c r="M9" s="15">
        <f t="shared" si="1"/>
        <v>3</v>
      </c>
      <c r="N9" s="15">
        <f t="shared" si="2"/>
        <v>0</v>
      </c>
    </row>
    <row r="10" spans="1:14" x14ac:dyDescent="0.25">
      <c r="A10" s="4"/>
      <c r="B10" s="126" t="s">
        <v>615</v>
      </c>
      <c r="C10" s="126" t="s">
        <v>630</v>
      </c>
      <c r="D10" s="136" t="s">
        <v>617</v>
      </c>
      <c r="E10" s="19">
        <v>20</v>
      </c>
      <c r="F10" s="19">
        <v>15</v>
      </c>
      <c r="G10" s="19"/>
      <c r="H10" s="19"/>
      <c r="I10" s="19"/>
      <c r="J10" s="19">
        <v>40</v>
      </c>
      <c r="K10" s="14">
        <f t="shared" si="0"/>
        <v>75</v>
      </c>
      <c r="M10" s="15">
        <f t="shared" si="1"/>
        <v>2</v>
      </c>
      <c r="N10" s="15">
        <f t="shared" si="2"/>
        <v>0</v>
      </c>
    </row>
    <row r="11" spans="1:14" x14ac:dyDescent="0.25">
      <c r="A11" s="4"/>
      <c r="B11" s="126" t="s">
        <v>643</v>
      </c>
      <c r="C11" s="126" t="s">
        <v>644</v>
      </c>
      <c r="D11" s="136" t="s">
        <v>645</v>
      </c>
      <c r="E11" s="19">
        <v>10</v>
      </c>
      <c r="F11" s="19" t="s">
        <v>934</v>
      </c>
      <c r="G11" s="19"/>
      <c r="H11" s="19">
        <v>15</v>
      </c>
      <c r="I11" s="19">
        <v>16</v>
      </c>
      <c r="J11" s="19">
        <v>20</v>
      </c>
      <c r="K11" s="14">
        <f t="shared" si="0"/>
        <v>61</v>
      </c>
      <c r="M11" s="15">
        <f t="shared" si="1"/>
        <v>3</v>
      </c>
      <c r="N11" s="15">
        <f t="shared" si="2"/>
        <v>0</v>
      </c>
    </row>
    <row r="12" spans="1:14" x14ac:dyDescent="0.25">
      <c r="A12" s="4"/>
      <c r="B12" s="126" t="s">
        <v>641</v>
      </c>
      <c r="C12" s="126" t="s">
        <v>642</v>
      </c>
      <c r="D12" s="136" t="s">
        <v>190</v>
      </c>
      <c r="E12" s="19">
        <v>11</v>
      </c>
      <c r="F12" s="19">
        <v>10</v>
      </c>
      <c r="G12" s="19"/>
      <c r="H12" s="19">
        <v>12</v>
      </c>
      <c r="I12" s="85"/>
      <c r="J12" s="19">
        <v>18</v>
      </c>
      <c r="K12" s="14">
        <f t="shared" si="0"/>
        <v>51</v>
      </c>
      <c r="M12" s="15">
        <f t="shared" si="1"/>
        <v>3</v>
      </c>
      <c r="N12" s="15">
        <f t="shared" si="2"/>
        <v>0</v>
      </c>
    </row>
    <row r="13" spans="1:14" x14ac:dyDescent="0.25">
      <c r="A13" s="4"/>
      <c r="B13" s="126" t="s">
        <v>775</v>
      </c>
      <c r="C13" s="126" t="s">
        <v>776</v>
      </c>
      <c r="D13" s="131" t="s">
        <v>180</v>
      </c>
      <c r="E13" s="85"/>
      <c r="F13" s="19">
        <v>14</v>
      </c>
      <c r="G13" s="19"/>
      <c r="H13" s="19"/>
      <c r="I13" s="19"/>
      <c r="J13" s="19">
        <v>35</v>
      </c>
      <c r="K13" s="14">
        <f t="shared" si="0"/>
        <v>49</v>
      </c>
      <c r="M13" s="15">
        <f t="shared" si="1"/>
        <v>1</v>
      </c>
      <c r="N13" s="15">
        <f t="shared" si="2"/>
        <v>0</v>
      </c>
    </row>
    <row r="14" spans="1:14" x14ac:dyDescent="0.25">
      <c r="A14" s="4"/>
      <c r="B14" s="126" t="s">
        <v>637</v>
      </c>
      <c r="C14" s="126" t="s">
        <v>638</v>
      </c>
      <c r="D14" s="136" t="s">
        <v>639</v>
      </c>
      <c r="E14" s="85">
        <v>13</v>
      </c>
      <c r="F14" s="19">
        <v>18</v>
      </c>
      <c r="G14" s="19"/>
      <c r="H14" s="19">
        <v>14</v>
      </c>
      <c r="I14" s="19"/>
      <c r="J14" s="19"/>
      <c r="K14" s="14">
        <f t="shared" si="0"/>
        <v>45</v>
      </c>
      <c r="M14" s="15">
        <f t="shared" si="1"/>
        <v>3</v>
      </c>
      <c r="N14" s="15">
        <f t="shared" si="2"/>
        <v>0</v>
      </c>
    </row>
    <row r="15" spans="1:14" x14ac:dyDescent="0.25">
      <c r="A15" s="4"/>
      <c r="B15" s="126" t="s">
        <v>635</v>
      </c>
      <c r="C15" s="126" t="s">
        <v>636</v>
      </c>
      <c r="D15" s="136" t="s">
        <v>134</v>
      </c>
      <c r="E15" s="85">
        <v>14</v>
      </c>
      <c r="F15" s="19">
        <v>1</v>
      </c>
      <c r="G15" s="19"/>
      <c r="H15" s="19"/>
      <c r="I15" s="65"/>
      <c r="J15" s="19">
        <v>24</v>
      </c>
      <c r="K15" s="14">
        <f t="shared" si="0"/>
        <v>39</v>
      </c>
      <c r="M15" s="15">
        <f t="shared" si="1"/>
        <v>2</v>
      </c>
      <c r="N15" s="15">
        <f t="shared" si="2"/>
        <v>0</v>
      </c>
    </row>
    <row r="16" spans="1:14" x14ac:dyDescent="0.25">
      <c r="A16" s="4"/>
      <c r="B16" s="127" t="s">
        <v>817</v>
      </c>
      <c r="C16" s="127" t="s">
        <v>818</v>
      </c>
      <c r="D16" s="129" t="s">
        <v>365</v>
      </c>
      <c r="E16" s="85"/>
      <c r="F16" s="19"/>
      <c r="G16" s="19">
        <v>16</v>
      </c>
      <c r="H16" s="19">
        <v>20</v>
      </c>
      <c r="I16" s="19"/>
      <c r="J16" s="19"/>
      <c r="K16" s="14">
        <f t="shared" si="0"/>
        <v>36</v>
      </c>
      <c r="M16" s="15">
        <f t="shared" si="1"/>
        <v>2</v>
      </c>
      <c r="N16" s="15">
        <f t="shared" si="2"/>
        <v>0</v>
      </c>
    </row>
    <row r="17" spans="1:14" x14ac:dyDescent="0.25">
      <c r="A17" s="4"/>
      <c r="B17" s="127" t="s">
        <v>521</v>
      </c>
      <c r="C17" s="127" t="s">
        <v>527</v>
      </c>
      <c r="D17" s="128" t="s">
        <v>202</v>
      </c>
      <c r="E17" s="85"/>
      <c r="F17" s="19"/>
      <c r="G17" s="19"/>
      <c r="H17" s="19">
        <v>13</v>
      </c>
      <c r="I17" s="19"/>
      <c r="J17" s="19">
        <v>22</v>
      </c>
      <c r="K17" s="14">
        <f t="shared" si="0"/>
        <v>35</v>
      </c>
      <c r="M17" s="15">
        <f t="shared" si="1"/>
        <v>1</v>
      </c>
      <c r="N17" s="15">
        <f t="shared" si="2"/>
        <v>0</v>
      </c>
    </row>
    <row r="18" spans="1:14" x14ac:dyDescent="0.25">
      <c r="A18" s="4"/>
      <c r="B18" s="126" t="s">
        <v>512</v>
      </c>
      <c r="C18" s="126" t="s">
        <v>634</v>
      </c>
      <c r="D18" s="136" t="s">
        <v>259</v>
      </c>
      <c r="E18" s="85">
        <v>15</v>
      </c>
      <c r="F18" s="19"/>
      <c r="G18" s="19">
        <v>15</v>
      </c>
      <c r="H18" s="19"/>
      <c r="I18" s="85"/>
      <c r="J18" s="19"/>
      <c r="K18" s="14">
        <f t="shared" si="0"/>
        <v>30</v>
      </c>
      <c r="M18" s="15">
        <f t="shared" si="1"/>
        <v>2</v>
      </c>
      <c r="N18" s="15">
        <f t="shared" si="2"/>
        <v>0</v>
      </c>
    </row>
    <row r="19" spans="1:14" x14ac:dyDescent="0.25">
      <c r="A19" s="4"/>
      <c r="B19" s="127" t="s">
        <v>540</v>
      </c>
      <c r="C19" s="127" t="s">
        <v>782</v>
      </c>
      <c r="D19" s="128" t="s">
        <v>542</v>
      </c>
      <c r="E19" s="85"/>
      <c r="F19" s="19">
        <v>1</v>
      </c>
      <c r="G19" s="19"/>
      <c r="H19" s="19"/>
      <c r="I19" s="19"/>
      <c r="J19" s="19">
        <v>28</v>
      </c>
      <c r="K19" s="14">
        <f t="shared" si="0"/>
        <v>29</v>
      </c>
      <c r="M19" s="15">
        <f t="shared" si="1"/>
        <v>1</v>
      </c>
      <c r="N19" s="15">
        <f t="shared" si="2"/>
        <v>0</v>
      </c>
    </row>
    <row r="20" spans="1:14" x14ac:dyDescent="0.25">
      <c r="A20" s="4"/>
      <c r="B20" s="126" t="s">
        <v>178</v>
      </c>
      <c r="C20" s="126" t="s">
        <v>640</v>
      </c>
      <c r="D20" s="136" t="s">
        <v>180</v>
      </c>
      <c r="E20" s="19">
        <v>12</v>
      </c>
      <c r="F20" s="19">
        <v>11</v>
      </c>
      <c r="G20" s="19"/>
      <c r="H20" s="19"/>
      <c r="I20" s="19"/>
      <c r="J20" s="19"/>
      <c r="K20" s="14">
        <f t="shared" si="0"/>
        <v>23</v>
      </c>
      <c r="M20" s="15">
        <f t="shared" si="1"/>
        <v>2</v>
      </c>
      <c r="N20" s="15">
        <f t="shared" si="2"/>
        <v>0</v>
      </c>
    </row>
    <row r="21" spans="1:14" x14ac:dyDescent="0.25">
      <c r="A21" s="4"/>
      <c r="B21" s="12" t="s">
        <v>178</v>
      </c>
      <c r="C21" s="12" t="s">
        <v>646</v>
      </c>
      <c r="D21" s="136" t="s">
        <v>180</v>
      </c>
      <c r="E21" s="19">
        <v>9</v>
      </c>
      <c r="F21" s="19">
        <v>12</v>
      </c>
      <c r="G21" s="19"/>
      <c r="H21" s="19"/>
      <c r="I21" s="85"/>
      <c r="J21" s="19"/>
      <c r="K21" s="14">
        <f t="shared" si="0"/>
        <v>21</v>
      </c>
      <c r="M21" s="15">
        <f t="shared" si="1"/>
        <v>2</v>
      </c>
      <c r="N21" s="15">
        <f t="shared" si="2"/>
        <v>0</v>
      </c>
    </row>
    <row r="22" spans="1:14" x14ac:dyDescent="0.25">
      <c r="A22" s="4"/>
      <c r="B22" s="126" t="s">
        <v>763</v>
      </c>
      <c r="C22" s="126" t="s">
        <v>772</v>
      </c>
      <c r="D22" s="131" t="s">
        <v>202</v>
      </c>
      <c r="E22" s="19"/>
      <c r="F22" s="19">
        <v>20</v>
      </c>
      <c r="G22" s="19"/>
      <c r="H22" s="19"/>
      <c r="I22" s="19"/>
      <c r="J22" s="19"/>
      <c r="K22" s="14">
        <f t="shared" si="0"/>
        <v>20</v>
      </c>
      <c r="M22" s="15">
        <f t="shared" si="1"/>
        <v>1</v>
      </c>
      <c r="N22" s="15">
        <f t="shared" si="2"/>
        <v>0</v>
      </c>
    </row>
    <row r="23" spans="1:14" x14ac:dyDescent="0.25">
      <c r="A23" s="4"/>
      <c r="B23" s="127" t="s">
        <v>512</v>
      </c>
      <c r="C23" s="127" t="s">
        <v>781</v>
      </c>
      <c r="D23" s="128" t="s">
        <v>259</v>
      </c>
      <c r="E23" s="19"/>
      <c r="F23" s="19">
        <v>5</v>
      </c>
      <c r="G23" s="19">
        <v>14</v>
      </c>
      <c r="H23" s="19"/>
      <c r="I23" s="85"/>
      <c r="J23" s="19"/>
      <c r="K23" s="14">
        <f t="shared" si="0"/>
        <v>19</v>
      </c>
      <c r="M23" s="15">
        <f t="shared" si="1"/>
        <v>2</v>
      </c>
      <c r="N23" s="15">
        <f t="shared" si="2"/>
        <v>0</v>
      </c>
    </row>
    <row r="24" spans="1:14" x14ac:dyDescent="0.25">
      <c r="A24" s="4"/>
      <c r="B24" s="126" t="s">
        <v>521</v>
      </c>
      <c r="C24" s="126" t="s">
        <v>762</v>
      </c>
      <c r="D24" s="131" t="s">
        <v>202</v>
      </c>
      <c r="E24" s="19"/>
      <c r="F24" s="19"/>
      <c r="G24" s="19"/>
      <c r="H24" s="19">
        <v>18</v>
      </c>
      <c r="I24" s="19"/>
      <c r="J24" s="19"/>
      <c r="K24" s="14">
        <f t="shared" si="0"/>
        <v>18</v>
      </c>
      <c r="M24" s="15">
        <f t="shared" si="1"/>
        <v>1</v>
      </c>
      <c r="N24" s="15">
        <f t="shared" si="2"/>
        <v>0</v>
      </c>
    </row>
    <row r="25" spans="1:14" x14ac:dyDescent="0.25">
      <c r="A25" s="4"/>
      <c r="B25" s="126" t="s">
        <v>609</v>
      </c>
      <c r="C25" s="126" t="s">
        <v>633</v>
      </c>
      <c r="D25" s="136" t="s">
        <v>440</v>
      </c>
      <c r="E25" s="19">
        <v>16</v>
      </c>
      <c r="F25" s="19"/>
      <c r="G25" s="19"/>
      <c r="H25" s="19"/>
      <c r="I25" s="19"/>
      <c r="J25" s="19"/>
      <c r="K25" s="14">
        <f t="shared" si="0"/>
        <v>16</v>
      </c>
      <c r="M25" s="15">
        <f t="shared" si="1"/>
        <v>1</v>
      </c>
      <c r="N25" s="15">
        <f t="shared" si="2"/>
        <v>0</v>
      </c>
    </row>
    <row r="26" spans="1:14" x14ac:dyDescent="0.25">
      <c r="A26" s="4"/>
      <c r="B26" s="126" t="s">
        <v>773</v>
      </c>
      <c r="C26" s="126" t="s">
        <v>774</v>
      </c>
      <c r="D26" s="131" t="s">
        <v>496</v>
      </c>
      <c r="E26" s="19"/>
      <c r="F26" s="19">
        <v>16</v>
      </c>
      <c r="G26" s="19"/>
      <c r="H26" s="19"/>
      <c r="I26" s="19"/>
      <c r="J26" s="19"/>
      <c r="K26" s="14">
        <f t="shared" si="0"/>
        <v>16</v>
      </c>
      <c r="M26" s="15">
        <f t="shared" si="1"/>
        <v>1</v>
      </c>
      <c r="N26" s="15">
        <f t="shared" si="2"/>
        <v>0</v>
      </c>
    </row>
    <row r="27" spans="1:14" x14ac:dyDescent="0.25">
      <c r="A27" s="4"/>
      <c r="B27" s="127" t="s">
        <v>1045</v>
      </c>
      <c r="C27" s="127" t="s">
        <v>1046</v>
      </c>
      <c r="D27" s="127" t="s">
        <v>1047</v>
      </c>
      <c r="E27" s="19"/>
      <c r="F27" s="19"/>
      <c r="G27" s="19"/>
      <c r="H27" s="19"/>
      <c r="I27" s="19">
        <v>15</v>
      </c>
      <c r="J27" s="19"/>
      <c r="K27" s="14">
        <f t="shared" si="0"/>
        <v>15</v>
      </c>
      <c r="M27" s="15">
        <f t="shared" si="1"/>
        <v>1</v>
      </c>
      <c r="N27" s="15">
        <f t="shared" si="2"/>
        <v>0</v>
      </c>
    </row>
    <row r="28" spans="1:14" x14ac:dyDescent="0.25">
      <c r="A28" s="4"/>
      <c r="B28" s="126" t="s">
        <v>302</v>
      </c>
      <c r="C28" s="126" t="s">
        <v>303</v>
      </c>
      <c r="D28" s="136" t="s">
        <v>304</v>
      </c>
      <c r="E28" s="19">
        <v>8</v>
      </c>
      <c r="F28" s="19">
        <v>4</v>
      </c>
      <c r="G28" s="19"/>
      <c r="H28" s="19"/>
      <c r="I28" s="19"/>
      <c r="J28" s="19"/>
      <c r="K28" s="14">
        <f t="shared" si="0"/>
        <v>12</v>
      </c>
      <c r="M28" s="15">
        <f t="shared" si="1"/>
        <v>2</v>
      </c>
      <c r="N28" s="15">
        <f t="shared" si="2"/>
        <v>0</v>
      </c>
    </row>
    <row r="29" spans="1:14" x14ac:dyDescent="0.25">
      <c r="A29" s="4"/>
      <c r="B29" s="127" t="s">
        <v>773</v>
      </c>
      <c r="C29" s="127" t="s">
        <v>777</v>
      </c>
      <c r="D29" s="129" t="s">
        <v>496</v>
      </c>
      <c r="E29" s="19"/>
      <c r="F29" s="19">
        <v>10</v>
      </c>
      <c r="G29" s="19"/>
      <c r="H29" s="19"/>
      <c r="I29" s="19"/>
      <c r="J29" s="19"/>
      <c r="K29" s="14">
        <f t="shared" si="0"/>
        <v>10</v>
      </c>
      <c r="M29" s="15">
        <f t="shared" si="1"/>
        <v>1</v>
      </c>
      <c r="N29" s="15">
        <f t="shared" si="2"/>
        <v>0</v>
      </c>
    </row>
    <row r="30" spans="1:14" x14ac:dyDescent="0.25">
      <c r="A30" s="4"/>
      <c r="B30" s="127" t="s">
        <v>778</v>
      </c>
      <c r="C30" s="127" t="s">
        <v>779</v>
      </c>
      <c r="D30" s="128" t="s">
        <v>259</v>
      </c>
      <c r="E30" s="19"/>
      <c r="F30" s="19">
        <v>8</v>
      </c>
      <c r="G30" s="19"/>
      <c r="H30" s="19"/>
      <c r="I30" s="19"/>
      <c r="J30" s="19"/>
      <c r="K30" s="14">
        <f t="shared" si="0"/>
        <v>8</v>
      </c>
      <c r="M30" s="15">
        <f t="shared" si="1"/>
        <v>1</v>
      </c>
      <c r="N30" s="15">
        <f t="shared" si="2"/>
        <v>0</v>
      </c>
    </row>
    <row r="31" spans="1:14" x14ac:dyDescent="0.25">
      <c r="A31" s="4"/>
      <c r="B31" s="126" t="s">
        <v>408</v>
      </c>
      <c r="C31" s="126" t="s">
        <v>647</v>
      </c>
      <c r="D31" s="136" t="s">
        <v>410</v>
      </c>
      <c r="E31" s="19">
        <v>7</v>
      </c>
      <c r="F31" s="19"/>
      <c r="G31" s="19"/>
      <c r="H31" s="19"/>
      <c r="I31" s="19"/>
      <c r="J31" s="19"/>
      <c r="K31" s="14">
        <f t="shared" si="0"/>
        <v>7</v>
      </c>
      <c r="M31" s="15">
        <f t="shared" si="1"/>
        <v>1</v>
      </c>
      <c r="N31" s="15">
        <f t="shared" si="2"/>
        <v>0</v>
      </c>
    </row>
    <row r="32" spans="1:14" x14ac:dyDescent="0.25">
      <c r="A32" s="4"/>
      <c r="B32" s="127" t="s">
        <v>604</v>
      </c>
      <c r="C32" s="127" t="s">
        <v>663</v>
      </c>
      <c r="D32" s="129" t="s">
        <v>606</v>
      </c>
      <c r="E32" s="19"/>
      <c r="F32" s="19">
        <v>7</v>
      </c>
      <c r="G32" s="19"/>
      <c r="H32" s="19"/>
      <c r="I32" s="19"/>
      <c r="J32" s="19"/>
      <c r="K32" s="14">
        <f t="shared" si="0"/>
        <v>7</v>
      </c>
      <c r="M32" s="15">
        <f t="shared" si="1"/>
        <v>1</v>
      </c>
      <c r="N32" s="15">
        <f t="shared" si="2"/>
        <v>0</v>
      </c>
    </row>
    <row r="33" spans="1:14" x14ac:dyDescent="0.25">
      <c r="A33" s="4"/>
      <c r="B33" s="127" t="s">
        <v>615</v>
      </c>
      <c r="C33" s="127" t="s">
        <v>780</v>
      </c>
      <c r="D33" s="128" t="s">
        <v>617</v>
      </c>
      <c r="E33" s="19"/>
      <c r="F33" s="19">
        <v>6</v>
      </c>
      <c r="G33" s="19"/>
      <c r="H33" s="19"/>
      <c r="I33" s="19"/>
      <c r="J33" s="19"/>
      <c r="K33" s="14">
        <f t="shared" si="0"/>
        <v>6</v>
      </c>
      <c r="M33" s="15">
        <f t="shared" si="1"/>
        <v>1</v>
      </c>
      <c r="N33" s="15">
        <f t="shared" si="2"/>
        <v>0</v>
      </c>
    </row>
    <row r="34" spans="1:14" x14ac:dyDescent="0.25">
      <c r="A34" s="4"/>
      <c r="B34" s="126" t="s">
        <v>528</v>
      </c>
      <c r="C34" s="126" t="s">
        <v>529</v>
      </c>
      <c r="D34" s="131" t="s">
        <v>530</v>
      </c>
      <c r="E34" s="19"/>
      <c r="F34" s="19">
        <v>3</v>
      </c>
      <c r="G34" s="19"/>
      <c r="H34" s="19"/>
      <c r="I34" s="19"/>
      <c r="J34" s="19"/>
      <c r="K34" s="14">
        <f t="shared" si="0"/>
        <v>3</v>
      </c>
      <c r="M34" s="15">
        <f t="shared" si="1"/>
        <v>1</v>
      </c>
      <c r="N34" s="15">
        <f t="shared" si="2"/>
        <v>0</v>
      </c>
    </row>
    <row r="35" spans="1:14" x14ac:dyDescent="0.25">
      <c r="A35" s="4"/>
      <c r="B35" s="39"/>
      <c r="C35" s="39"/>
      <c r="D35" s="44"/>
      <c r="E35" s="19"/>
      <c r="F35" s="19"/>
      <c r="G35" s="19"/>
      <c r="H35" s="19"/>
      <c r="I35" s="19"/>
      <c r="J35" s="19"/>
      <c r="K35" s="14">
        <f t="shared" si="0"/>
        <v>0</v>
      </c>
      <c r="M35" s="15">
        <f t="shared" si="1"/>
        <v>0</v>
      </c>
      <c r="N35" s="15">
        <f t="shared" si="2"/>
        <v>0</v>
      </c>
    </row>
    <row r="36" spans="1:14" x14ac:dyDescent="0.25">
      <c r="A36" s="4"/>
      <c r="B36" s="39"/>
      <c r="C36" s="39"/>
      <c r="D36" s="44"/>
      <c r="E36" s="19"/>
      <c r="F36" s="19"/>
      <c r="G36" s="19"/>
      <c r="H36" s="19"/>
      <c r="I36" s="19"/>
      <c r="J36" s="19"/>
      <c r="K36" s="14">
        <f t="shared" si="0"/>
        <v>0</v>
      </c>
      <c r="M36" s="15">
        <f t="shared" si="1"/>
        <v>0</v>
      </c>
      <c r="N36" s="15">
        <f t="shared" si="2"/>
        <v>0</v>
      </c>
    </row>
    <row r="37" spans="1:14" x14ac:dyDescent="0.25">
      <c r="A37" s="4"/>
      <c r="B37" s="39"/>
      <c r="C37" s="39"/>
      <c r="D37" s="44"/>
      <c r="E37" s="19"/>
      <c r="F37" s="19"/>
      <c r="G37" s="19"/>
      <c r="H37" s="19"/>
      <c r="I37" s="19"/>
      <c r="J37" s="19"/>
      <c r="K37" s="14">
        <f t="shared" si="0"/>
        <v>0</v>
      </c>
      <c r="M37" s="15">
        <f t="shared" si="1"/>
        <v>0</v>
      </c>
      <c r="N37" s="15">
        <f t="shared" si="2"/>
        <v>0</v>
      </c>
    </row>
    <row r="38" spans="1:14" x14ac:dyDescent="0.25">
      <c r="A38" s="4"/>
      <c r="B38" s="46"/>
      <c r="C38" s="46"/>
      <c r="D38" s="46"/>
      <c r="E38" s="13"/>
      <c r="F38" s="13"/>
      <c r="G38" s="13"/>
      <c r="H38" s="13"/>
      <c r="I38" s="13"/>
      <c r="J38" s="13"/>
      <c r="K38" s="14">
        <f t="shared" si="0"/>
        <v>0</v>
      </c>
      <c r="M38" s="15">
        <f t="shared" si="1"/>
        <v>0</v>
      </c>
      <c r="N38" s="15">
        <f t="shared" si="2"/>
        <v>0</v>
      </c>
    </row>
    <row r="39" spans="1:14" x14ac:dyDescent="0.25">
      <c r="A39" s="4"/>
      <c r="B39" s="46"/>
      <c r="C39" s="46"/>
      <c r="D39" s="46"/>
      <c r="E39" s="13"/>
      <c r="F39" s="13"/>
      <c r="G39" s="13"/>
      <c r="H39" s="13"/>
      <c r="I39" s="13"/>
      <c r="J39" s="13"/>
      <c r="K39" s="14">
        <f t="shared" si="0"/>
        <v>0</v>
      </c>
      <c r="M39" s="15">
        <f t="shared" si="1"/>
        <v>0</v>
      </c>
      <c r="N39" s="15">
        <f t="shared" si="2"/>
        <v>0</v>
      </c>
    </row>
    <row r="40" spans="1:14" x14ac:dyDescent="0.25">
      <c r="A40" s="4"/>
      <c r="B40" s="18"/>
      <c r="C40" s="18"/>
      <c r="D40" s="18"/>
      <c r="E40" s="13"/>
      <c r="F40" s="13"/>
      <c r="G40" s="13"/>
      <c r="H40" s="13"/>
      <c r="I40" s="13"/>
      <c r="J40" s="13"/>
      <c r="K40" s="14">
        <f t="shared" si="0"/>
        <v>0</v>
      </c>
      <c r="M40" s="15">
        <f t="shared" si="1"/>
        <v>0</v>
      </c>
      <c r="N40" s="15">
        <f t="shared" si="2"/>
        <v>0</v>
      </c>
    </row>
  </sheetData>
  <sortState xmlns:xlrd2="http://schemas.microsoft.com/office/spreadsheetml/2017/richdata2" ref="B8:N40">
    <sortCondition descending="1" ref="K8:K40"/>
  </sortState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C928-97DB-437D-ACD8-EE87594871D4}">
  <sheetPr>
    <pageSetUpPr fitToPage="1"/>
  </sheetPr>
  <dimension ref="A1:O47"/>
  <sheetViews>
    <sheetView topLeftCell="A3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21" customWidth="1"/>
    <col min="3" max="3" width="26.7109375" customWidth="1"/>
    <col min="4" max="4" width="11.28515625" style="2" customWidth="1"/>
    <col min="5" max="5" width="10.7109375" style="4" customWidth="1"/>
    <col min="6" max="10" width="10" customWidth="1"/>
    <col min="11" max="12" width="10.7109375" customWidth="1"/>
  </cols>
  <sheetData>
    <row r="1" spans="1:15" ht="18.75" x14ac:dyDescent="0.3">
      <c r="A1" s="4"/>
      <c r="B1" s="1" t="s">
        <v>64</v>
      </c>
      <c r="E1"/>
      <c r="F1" s="4"/>
      <c r="G1" s="2"/>
      <c r="I1" s="3"/>
      <c r="J1" s="3"/>
      <c r="K1" s="3"/>
      <c r="L1" s="5"/>
    </row>
    <row r="2" spans="1:15" x14ac:dyDescent="0.25">
      <c r="A2" s="4"/>
      <c r="B2" t="s">
        <v>4</v>
      </c>
      <c r="E2"/>
      <c r="F2" s="4"/>
      <c r="H2" s="4"/>
      <c r="I2" s="64"/>
      <c r="J2" s="3"/>
      <c r="K2" s="3"/>
      <c r="L2" s="5"/>
    </row>
    <row r="3" spans="1:15" x14ac:dyDescent="0.25">
      <c r="A3" s="4"/>
      <c r="E3"/>
      <c r="F3" s="4"/>
      <c r="G3" s="4"/>
      <c r="H3" s="4"/>
      <c r="I3" s="3"/>
      <c r="J3" s="3"/>
      <c r="K3" s="3"/>
      <c r="L3" s="5"/>
    </row>
    <row r="4" spans="1:15" x14ac:dyDescent="0.25">
      <c r="A4" s="4"/>
      <c r="B4" s="26" t="s">
        <v>5</v>
      </c>
      <c r="E4"/>
      <c r="F4" s="4"/>
      <c r="G4" s="4"/>
      <c r="H4" s="4"/>
      <c r="I4" s="3"/>
      <c r="J4" s="3"/>
      <c r="K4" s="3"/>
      <c r="L4" s="5"/>
    </row>
    <row r="5" spans="1:15" x14ac:dyDescent="0.25">
      <c r="A5" s="4"/>
      <c r="B5" s="6" t="s">
        <v>25</v>
      </c>
      <c r="E5"/>
      <c r="F5" s="4"/>
      <c r="J5" s="30"/>
      <c r="K5" s="7"/>
      <c r="L5" s="5"/>
    </row>
    <row r="6" spans="1:15" x14ac:dyDescent="0.25">
      <c r="A6" s="4"/>
      <c r="B6" s="6"/>
      <c r="E6"/>
      <c r="F6" s="7" t="s">
        <v>20</v>
      </c>
      <c r="G6" s="7" t="s">
        <v>15</v>
      </c>
      <c r="H6" s="7" t="s">
        <v>8</v>
      </c>
      <c r="I6" s="8" t="s">
        <v>6</v>
      </c>
      <c r="J6" s="7" t="s">
        <v>24</v>
      </c>
      <c r="K6" s="7" t="s">
        <v>1172</v>
      </c>
      <c r="L6" s="5"/>
    </row>
    <row r="7" spans="1:15" x14ac:dyDescent="0.25">
      <c r="A7" s="4"/>
      <c r="B7" s="9" t="s">
        <v>0</v>
      </c>
      <c r="C7" s="28" t="s">
        <v>14</v>
      </c>
      <c r="D7" s="217" t="s">
        <v>1170</v>
      </c>
      <c r="E7" s="10" t="s">
        <v>1</v>
      </c>
      <c r="F7" s="7" t="s">
        <v>31</v>
      </c>
      <c r="G7" s="7" t="s">
        <v>32</v>
      </c>
      <c r="H7" s="7" t="s">
        <v>33</v>
      </c>
      <c r="I7" s="8" t="s">
        <v>34</v>
      </c>
      <c r="J7" s="8" t="s">
        <v>39</v>
      </c>
      <c r="K7" s="8" t="s">
        <v>40</v>
      </c>
      <c r="L7" s="11" t="s">
        <v>2</v>
      </c>
    </row>
    <row r="8" spans="1:15" x14ac:dyDescent="0.25">
      <c r="A8" s="4">
        <v>1</v>
      </c>
      <c r="B8" s="214" t="s">
        <v>591</v>
      </c>
      <c r="C8" s="214" t="s">
        <v>654</v>
      </c>
      <c r="D8" s="218">
        <v>2012</v>
      </c>
      <c r="E8" s="215" t="s">
        <v>320</v>
      </c>
      <c r="F8" s="139">
        <v>14</v>
      </c>
      <c r="G8" s="85">
        <v>15</v>
      </c>
      <c r="H8" s="85"/>
      <c r="I8" s="85">
        <v>13</v>
      </c>
      <c r="J8" s="65"/>
      <c r="K8" s="216">
        <v>40</v>
      </c>
      <c r="L8" s="14">
        <f t="shared" ref="L8:L43" si="0">SUM(F8:K8)</f>
        <v>82</v>
      </c>
      <c r="N8" s="15">
        <f>COUNT(F8:J8)</f>
        <v>3</v>
      </c>
      <c r="O8" s="15">
        <f>IF(N8&gt;3,"  huom",0)</f>
        <v>0</v>
      </c>
    </row>
    <row r="9" spans="1:15" x14ac:dyDescent="0.25">
      <c r="A9" s="4"/>
      <c r="B9" s="126" t="s">
        <v>669</v>
      </c>
      <c r="C9" s="126" t="s">
        <v>670</v>
      </c>
      <c r="D9" s="115"/>
      <c r="E9" s="136" t="s">
        <v>149</v>
      </c>
      <c r="F9" s="139" t="s">
        <v>902</v>
      </c>
      <c r="G9" s="85"/>
      <c r="H9" s="85">
        <v>16</v>
      </c>
      <c r="I9" s="85">
        <v>18</v>
      </c>
      <c r="J9" s="85">
        <v>20</v>
      </c>
      <c r="K9" s="85">
        <v>28</v>
      </c>
      <c r="L9" s="14">
        <f t="shared" si="0"/>
        <v>82</v>
      </c>
      <c r="N9" s="125">
        <f t="shared" ref="N9:N47" si="1">COUNT(F9:J9)</f>
        <v>3</v>
      </c>
      <c r="O9" s="15">
        <f t="shared" ref="O9:O47" si="2">IF(N9&gt;3,"  huom",0)</f>
        <v>0</v>
      </c>
    </row>
    <row r="10" spans="1:15" x14ac:dyDescent="0.25">
      <c r="A10" s="4"/>
      <c r="B10" s="126" t="s">
        <v>673</v>
      </c>
      <c r="C10" s="126" t="s">
        <v>674</v>
      </c>
      <c r="D10" s="115"/>
      <c r="E10" s="136" t="s">
        <v>153</v>
      </c>
      <c r="F10" s="139" t="s">
        <v>1030</v>
      </c>
      <c r="G10" s="85" t="s">
        <v>884</v>
      </c>
      <c r="H10" s="85">
        <v>20</v>
      </c>
      <c r="I10" s="85">
        <v>16</v>
      </c>
      <c r="J10" s="85">
        <v>14</v>
      </c>
      <c r="K10" s="85">
        <v>30</v>
      </c>
      <c r="L10" s="14">
        <f t="shared" si="0"/>
        <v>80</v>
      </c>
      <c r="N10" s="125">
        <f t="shared" si="1"/>
        <v>3</v>
      </c>
      <c r="O10" s="15">
        <f t="shared" si="2"/>
        <v>0</v>
      </c>
    </row>
    <row r="11" spans="1:15" x14ac:dyDescent="0.25">
      <c r="A11" s="4"/>
      <c r="B11" s="126" t="s">
        <v>657</v>
      </c>
      <c r="C11" s="126" t="s">
        <v>658</v>
      </c>
      <c r="D11" s="115">
        <v>2012</v>
      </c>
      <c r="E11" s="136" t="s">
        <v>659</v>
      </c>
      <c r="F11" s="139" t="s">
        <v>843</v>
      </c>
      <c r="G11" s="85">
        <v>13</v>
      </c>
      <c r="H11" s="85">
        <v>13</v>
      </c>
      <c r="I11" s="85" t="s">
        <v>1029</v>
      </c>
      <c r="J11" s="85">
        <v>13</v>
      </c>
      <c r="K11" s="85">
        <v>35</v>
      </c>
      <c r="L11" s="14">
        <f t="shared" si="0"/>
        <v>74</v>
      </c>
      <c r="N11" s="125">
        <f t="shared" si="1"/>
        <v>3</v>
      </c>
      <c r="O11" s="15">
        <f t="shared" si="2"/>
        <v>0</v>
      </c>
    </row>
    <row r="12" spans="1:15" x14ac:dyDescent="0.25">
      <c r="A12" s="4"/>
      <c r="B12" s="126" t="s">
        <v>652</v>
      </c>
      <c r="C12" s="126" t="s">
        <v>653</v>
      </c>
      <c r="D12" s="115"/>
      <c r="E12" s="136" t="s">
        <v>446</v>
      </c>
      <c r="F12" s="139">
        <v>15</v>
      </c>
      <c r="G12" s="85">
        <v>14</v>
      </c>
      <c r="H12" s="85"/>
      <c r="I12" s="85">
        <v>12</v>
      </c>
      <c r="J12" s="85"/>
      <c r="K12" s="85">
        <v>24</v>
      </c>
      <c r="L12" s="14">
        <f t="shared" si="0"/>
        <v>65</v>
      </c>
      <c r="N12" s="125">
        <f t="shared" si="1"/>
        <v>3</v>
      </c>
      <c r="O12" s="15">
        <f t="shared" si="2"/>
        <v>0</v>
      </c>
    </row>
    <row r="13" spans="1:15" x14ac:dyDescent="0.25">
      <c r="A13" s="4"/>
      <c r="B13" s="126" t="s">
        <v>470</v>
      </c>
      <c r="C13" s="126" t="s">
        <v>662</v>
      </c>
      <c r="D13" s="115">
        <v>2012</v>
      </c>
      <c r="E13" s="136" t="s">
        <v>174</v>
      </c>
      <c r="F13" s="139">
        <v>10</v>
      </c>
      <c r="G13" s="85">
        <v>16</v>
      </c>
      <c r="H13" s="85"/>
      <c r="I13" s="85"/>
      <c r="J13" s="85"/>
      <c r="K13" s="85">
        <v>26</v>
      </c>
      <c r="L13" s="14">
        <f t="shared" si="0"/>
        <v>52</v>
      </c>
      <c r="N13" s="125">
        <f t="shared" si="1"/>
        <v>2</v>
      </c>
      <c r="O13" s="15">
        <f t="shared" si="2"/>
        <v>0</v>
      </c>
    </row>
    <row r="14" spans="1:15" x14ac:dyDescent="0.25">
      <c r="A14" s="4"/>
      <c r="B14" s="126" t="s">
        <v>497</v>
      </c>
      <c r="C14" s="126" t="s">
        <v>650</v>
      </c>
      <c r="D14" s="115"/>
      <c r="E14" s="136" t="s">
        <v>496</v>
      </c>
      <c r="F14" s="139">
        <v>18</v>
      </c>
      <c r="G14" s="85"/>
      <c r="H14" s="85">
        <v>9</v>
      </c>
      <c r="I14" s="85">
        <v>20</v>
      </c>
      <c r="J14" s="85"/>
      <c r="K14" s="85"/>
      <c r="L14" s="14">
        <f t="shared" si="0"/>
        <v>47</v>
      </c>
      <c r="N14" s="125">
        <f t="shared" si="1"/>
        <v>3</v>
      </c>
      <c r="O14" s="15">
        <f t="shared" si="2"/>
        <v>0</v>
      </c>
    </row>
    <row r="15" spans="1:15" x14ac:dyDescent="0.25">
      <c r="A15" s="4"/>
      <c r="B15" s="135" t="s">
        <v>786</v>
      </c>
      <c r="C15" s="135" t="s">
        <v>787</v>
      </c>
      <c r="D15" s="143"/>
      <c r="E15" s="146" t="s">
        <v>625</v>
      </c>
      <c r="F15" s="139"/>
      <c r="G15" s="85">
        <v>20</v>
      </c>
      <c r="H15" s="85">
        <v>11</v>
      </c>
      <c r="I15" s="85"/>
      <c r="J15" s="85">
        <v>16</v>
      </c>
      <c r="K15" s="85"/>
      <c r="L15" s="14">
        <f t="shared" si="0"/>
        <v>47</v>
      </c>
      <c r="N15" s="125">
        <f t="shared" si="1"/>
        <v>3</v>
      </c>
      <c r="O15" s="15">
        <f t="shared" si="2"/>
        <v>0</v>
      </c>
    </row>
    <row r="16" spans="1:15" x14ac:dyDescent="0.25">
      <c r="A16" s="4"/>
      <c r="B16" s="126" t="s">
        <v>648</v>
      </c>
      <c r="C16" s="126" t="s">
        <v>649</v>
      </c>
      <c r="D16" s="115"/>
      <c r="E16" s="136" t="s">
        <v>193</v>
      </c>
      <c r="F16" s="139">
        <v>20</v>
      </c>
      <c r="G16" s="85">
        <v>9</v>
      </c>
      <c r="H16" s="85"/>
      <c r="I16" s="85"/>
      <c r="J16" s="85">
        <v>12</v>
      </c>
      <c r="K16" s="85"/>
      <c r="L16" s="14">
        <f t="shared" si="0"/>
        <v>41</v>
      </c>
      <c r="N16" s="125">
        <f t="shared" si="1"/>
        <v>3</v>
      </c>
      <c r="O16" s="15">
        <f t="shared" si="2"/>
        <v>0</v>
      </c>
    </row>
    <row r="17" spans="1:15" x14ac:dyDescent="0.25">
      <c r="A17" s="4"/>
      <c r="B17" s="108" t="s">
        <v>499</v>
      </c>
      <c r="C17" s="108" t="s">
        <v>824</v>
      </c>
      <c r="D17" s="108"/>
      <c r="E17" s="144" t="s">
        <v>146</v>
      </c>
      <c r="F17" s="85"/>
      <c r="G17" s="85"/>
      <c r="H17" s="85">
        <v>7</v>
      </c>
      <c r="I17" s="85">
        <v>7</v>
      </c>
      <c r="J17" s="85"/>
      <c r="K17" s="85">
        <v>22</v>
      </c>
      <c r="L17" s="14">
        <f t="shared" si="0"/>
        <v>36</v>
      </c>
      <c r="N17" s="125">
        <f t="shared" si="1"/>
        <v>2</v>
      </c>
      <c r="O17" s="15">
        <f t="shared" si="2"/>
        <v>0</v>
      </c>
    </row>
    <row r="18" spans="1:15" x14ac:dyDescent="0.25">
      <c r="A18" s="4"/>
      <c r="B18" s="143" t="s">
        <v>657</v>
      </c>
      <c r="C18" s="143" t="s">
        <v>788</v>
      </c>
      <c r="D18" s="143"/>
      <c r="E18" s="143" t="s">
        <v>659</v>
      </c>
      <c r="F18" s="139"/>
      <c r="G18" s="85">
        <v>18</v>
      </c>
      <c r="H18" s="85">
        <v>15</v>
      </c>
      <c r="I18" s="85"/>
      <c r="J18" s="85"/>
      <c r="K18" s="85"/>
      <c r="L18" s="14">
        <f t="shared" si="0"/>
        <v>33</v>
      </c>
      <c r="N18" s="125">
        <f t="shared" si="1"/>
        <v>2</v>
      </c>
      <c r="O18" s="15">
        <f t="shared" si="2"/>
        <v>0</v>
      </c>
    </row>
    <row r="19" spans="1:15" x14ac:dyDescent="0.25">
      <c r="A19" s="4"/>
      <c r="B19" s="108" t="s">
        <v>623</v>
      </c>
      <c r="C19" s="108" t="s">
        <v>624</v>
      </c>
      <c r="D19" s="108"/>
      <c r="E19" s="108" t="s">
        <v>625</v>
      </c>
      <c r="F19" s="85"/>
      <c r="G19" s="85"/>
      <c r="H19" s="85">
        <v>10</v>
      </c>
      <c r="I19" s="85"/>
      <c r="J19" s="85">
        <v>15</v>
      </c>
      <c r="K19" s="85"/>
      <c r="L19" s="14">
        <f t="shared" si="0"/>
        <v>25</v>
      </c>
      <c r="N19" s="125">
        <f t="shared" si="1"/>
        <v>2</v>
      </c>
      <c r="O19" s="15">
        <f t="shared" si="2"/>
        <v>0</v>
      </c>
    </row>
    <row r="20" spans="1:15" x14ac:dyDescent="0.25">
      <c r="A20" s="4"/>
      <c r="B20" s="108" t="s">
        <v>588</v>
      </c>
      <c r="C20" s="108" t="s">
        <v>792</v>
      </c>
      <c r="D20" s="108"/>
      <c r="E20" s="144" t="s">
        <v>793</v>
      </c>
      <c r="F20" s="85"/>
      <c r="G20" s="85">
        <v>10</v>
      </c>
      <c r="H20" s="85">
        <v>12</v>
      </c>
      <c r="I20" s="85"/>
      <c r="J20" s="85"/>
      <c r="K20" s="85"/>
      <c r="L20" s="14">
        <f t="shared" si="0"/>
        <v>22</v>
      </c>
      <c r="N20" s="125">
        <f t="shared" si="1"/>
        <v>2</v>
      </c>
      <c r="O20" s="15">
        <f t="shared" si="2"/>
        <v>0</v>
      </c>
    </row>
    <row r="21" spans="1:15" x14ac:dyDescent="0.25">
      <c r="A21" s="4"/>
      <c r="B21" s="126" t="s">
        <v>671</v>
      </c>
      <c r="C21" s="126" t="s">
        <v>672</v>
      </c>
      <c r="D21" s="115"/>
      <c r="E21" s="136" t="s">
        <v>202</v>
      </c>
      <c r="F21" s="139">
        <v>5</v>
      </c>
      <c r="G21" s="85">
        <v>8</v>
      </c>
      <c r="H21" s="85">
        <v>5</v>
      </c>
      <c r="I21" s="85"/>
      <c r="J21" s="85"/>
      <c r="K21" s="85"/>
      <c r="L21" s="14">
        <f t="shared" si="0"/>
        <v>18</v>
      </c>
      <c r="N21" s="125">
        <f t="shared" si="1"/>
        <v>3</v>
      </c>
      <c r="O21" s="15">
        <f t="shared" si="2"/>
        <v>0</v>
      </c>
    </row>
    <row r="22" spans="1:15" x14ac:dyDescent="0.25">
      <c r="A22" s="4"/>
      <c r="B22" s="115" t="s">
        <v>755</v>
      </c>
      <c r="C22" s="115" t="s">
        <v>756</v>
      </c>
      <c r="D22" s="115"/>
      <c r="E22" s="113" t="s">
        <v>149</v>
      </c>
      <c r="F22" s="85"/>
      <c r="G22" s="85"/>
      <c r="H22" s="85">
        <v>18</v>
      </c>
      <c r="I22" s="85"/>
      <c r="J22" s="85"/>
      <c r="K22" s="85"/>
      <c r="L22" s="14">
        <f t="shared" si="0"/>
        <v>18</v>
      </c>
      <c r="N22" s="125">
        <f t="shared" si="1"/>
        <v>1</v>
      </c>
      <c r="O22" s="15">
        <f t="shared" si="2"/>
        <v>0</v>
      </c>
    </row>
    <row r="23" spans="1:15" x14ac:dyDescent="0.25">
      <c r="A23" s="4"/>
      <c r="B23" s="143" t="s">
        <v>516</v>
      </c>
      <c r="C23" s="143" t="s">
        <v>1044</v>
      </c>
      <c r="D23" s="143"/>
      <c r="E23" s="143" t="s">
        <v>202</v>
      </c>
      <c r="F23" s="139"/>
      <c r="G23" s="139"/>
      <c r="H23" s="139"/>
      <c r="I23" s="139"/>
      <c r="J23" s="139">
        <v>18</v>
      </c>
      <c r="K23" s="139"/>
      <c r="L23" s="14">
        <f t="shared" si="0"/>
        <v>18</v>
      </c>
      <c r="N23" s="125">
        <f t="shared" si="1"/>
        <v>1</v>
      </c>
      <c r="O23" s="15">
        <f t="shared" si="2"/>
        <v>0</v>
      </c>
    </row>
    <row r="24" spans="1:15" x14ac:dyDescent="0.25">
      <c r="A24" s="4"/>
      <c r="B24" s="126" t="s">
        <v>660</v>
      </c>
      <c r="C24" s="126" t="s">
        <v>661</v>
      </c>
      <c r="D24" s="115"/>
      <c r="E24" s="136" t="s">
        <v>309</v>
      </c>
      <c r="F24" s="139">
        <v>11</v>
      </c>
      <c r="G24" s="85">
        <v>6</v>
      </c>
      <c r="H24" s="85"/>
      <c r="I24" s="85"/>
      <c r="J24" s="85"/>
      <c r="K24" s="85"/>
      <c r="L24" s="14">
        <f t="shared" si="0"/>
        <v>17</v>
      </c>
      <c r="N24" s="125">
        <f t="shared" si="1"/>
        <v>2</v>
      </c>
      <c r="O24" s="15">
        <f t="shared" si="2"/>
        <v>0</v>
      </c>
    </row>
    <row r="25" spans="1:15" x14ac:dyDescent="0.25">
      <c r="A25" s="4"/>
      <c r="B25" s="126" t="s">
        <v>504</v>
      </c>
      <c r="C25" s="126" t="s">
        <v>651</v>
      </c>
      <c r="D25" s="115"/>
      <c r="E25" s="136" t="s">
        <v>180</v>
      </c>
      <c r="F25" s="139">
        <v>16</v>
      </c>
      <c r="G25" s="85"/>
      <c r="H25" s="85"/>
      <c r="I25" s="85"/>
      <c r="J25" s="85"/>
      <c r="K25" s="85"/>
      <c r="L25" s="14">
        <f t="shared" si="0"/>
        <v>16</v>
      </c>
      <c r="N25" s="125">
        <f t="shared" si="1"/>
        <v>1</v>
      </c>
      <c r="O25" s="15">
        <f t="shared" si="2"/>
        <v>0</v>
      </c>
    </row>
    <row r="26" spans="1:15" x14ac:dyDescent="0.25">
      <c r="A26" s="4"/>
      <c r="B26" s="126" t="s">
        <v>667</v>
      </c>
      <c r="C26" s="126" t="s">
        <v>668</v>
      </c>
      <c r="D26" s="115"/>
      <c r="E26" s="136" t="s">
        <v>496</v>
      </c>
      <c r="F26" s="139">
        <v>7</v>
      </c>
      <c r="G26" s="85"/>
      <c r="H26" s="85"/>
      <c r="I26" s="85">
        <v>8</v>
      </c>
      <c r="J26" s="85"/>
      <c r="K26" s="85"/>
      <c r="L26" s="14">
        <f t="shared" si="0"/>
        <v>15</v>
      </c>
      <c r="N26" s="125">
        <f t="shared" si="1"/>
        <v>2</v>
      </c>
      <c r="O26" s="15">
        <f t="shared" si="2"/>
        <v>0</v>
      </c>
    </row>
    <row r="27" spans="1:15" x14ac:dyDescent="0.25">
      <c r="A27" s="4"/>
      <c r="B27" s="118" t="s">
        <v>1027</v>
      </c>
      <c r="C27" s="118" t="s">
        <v>1028</v>
      </c>
      <c r="D27" s="118"/>
      <c r="E27" s="118" t="s">
        <v>320</v>
      </c>
      <c r="F27" s="13"/>
      <c r="G27" s="13"/>
      <c r="H27" s="13"/>
      <c r="I27" s="13">
        <v>15</v>
      </c>
      <c r="J27" s="13"/>
      <c r="K27" s="13"/>
      <c r="L27" s="14">
        <f t="shared" si="0"/>
        <v>15</v>
      </c>
      <c r="N27" s="125">
        <f t="shared" si="1"/>
        <v>1</v>
      </c>
      <c r="O27" s="15">
        <f t="shared" si="2"/>
        <v>0</v>
      </c>
    </row>
    <row r="28" spans="1:15" x14ac:dyDescent="0.25">
      <c r="A28" s="4"/>
      <c r="B28" s="108" t="s">
        <v>819</v>
      </c>
      <c r="C28" s="108" t="s">
        <v>823</v>
      </c>
      <c r="D28" s="108"/>
      <c r="E28" s="144" t="s">
        <v>210</v>
      </c>
      <c r="F28" s="85"/>
      <c r="G28" s="85"/>
      <c r="H28" s="85">
        <v>14</v>
      </c>
      <c r="I28" s="85"/>
      <c r="J28" s="85"/>
      <c r="K28" s="85"/>
      <c r="L28" s="14">
        <f t="shared" si="0"/>
        <v>14</v>
      </c>
      <c r="N28" s="125">
        <f t="shared" si="1"/>
        <v>1</v>
      </c>
      <c r="O28" s="15">
        <f t="shared" si="2"/>
        <v>0</v>
      </c>
    </row>
    <row r="29" spans="1:15" x14ac:dyDescent="0.25">
      <c r="A29" s="4"/>
      <c r="B29" s="114" t="s">
        <v>657</v>
      </c>
      <c r="C29" s="114" t="s">
        <v>754</v>
      </c>
      <c r="D29" s="114"/>
      <c r="E29" s="114" t="s">
        <v>659</v>
      </c>
      <c r="F29" s="13"/>
      <c r="G29" s="13"/>
      <c r="H29" s="13"/>
      <c r="I29" s="13">
        <v>14</v>
      </c>
      <c r="J29" s="13"/>
      <c r="K29" s="13"/>
      <c r="L29" s="14">
        <f t="shared" si="0"/>
        <v>14</v>
      </c>
      <c r="N29" s="125">
        <f t="shared" si="1"/>
        <v>1</v>
      </c>
      <c r="O29" s="15">
        <f t="shared" si="2"/>
        <v>0</v>
      </c>
    </row>
    <row r="30" spans="1:15" x14ac:dyDescent="0.25">
      <c r="A30" s="4"/>
      <c r="B30" s="126" t="s">
        <v>655</v>
      </c>
      <c r="C30" s="126" t="s">
        <v>656</v>
      </c>
      <c r="D30" s="115"/>
      <c r="E30" s="136" t="s">
        <v>180</v>
      </c>
      <c r="F30" s="139">
        <v>13</v>
      </c>
      <c r="G30" s="85"/>
      <c r="H30" s="85"/>
      <c r="I30" s="85"/>
      <c r="J30" s="85"/>
      <c r="K30" s="85"/>
      <c r="L30" s="14">
        <f t="shared" si="0"/>
        <v>13</v>
      </c>
      <c r="N30" s="125">
        <f t="shared" si="1"/>
        <v>1</v>
      </c>
      <c r="O30" s="15">
        <f t="shared" si="2"/>
        <v>0</v>
      </c>
    </row>
    <row r="31" spans="1:15" x14ac:dyDescent="0.25">
      <c r="A31" s="4"/>
      <c r="B31" s="126" t="s">
        <v>664</v>
      </c>
      <c r="C31" s="126" t="s">
        <v>665</v>
      </c>
      <c r="D31" s="115"/>
      <c r="E31" s="136" t="s">
        <v>666</v>
      </c>
      <c r="F31" s="139">
        <v>8</v>
      </c>
      <c r="G31" s="85">
        <v>4</v>
      </c>
      <c r="H31" s="85"/>
      <c r="I31" s="85"/>
      <c r="J31" s="85"/>
      <c r="K31" s="85"/>
      <c r="L31" s="14">
        <f t="shared" si="0"/>
        <v>12</v>
      </c>
      <c r="N31" s="125">
        <f t="shared" si="1"/>
        <v>2</v>
      </c>
      <c r="O31" s="15">
        <f t="shared" si="2"/>
        <v>0</v>
      </c>
    </row>
    <row r="32" spans="1:15" x14ac:dyDescent="0.25">
      <c r="A32" s="4"/>
      <c r="B32" s="115" t="s">
        <v>789</v>
      </c>
      <c r="C32" s="115" t="s">
        <v>790</v>
      </c>
      <c r="D32" s="115"/>
      <c r="E32" s="113" t="s">
        <v>791</v>
      </c>
      <c r="F32" s="85"/>
      <c r="G32" s="85">
        <v>12</v>
      </c>
      <c r="H32" s="85"/>
      <c r="I32" s="85"/>
      <c r="J32" s="85"/>
      <c r="K32" s="85"/>
      <c r="L32" s="14">
        <f t="shared" si="0"/>
        <v>12</v>
      </c>
      <c r="N32" s="125">
        <f t="shared" si="1"/>
        <v>1</v>
      </c>
      <c r="O32" s="15">
        <f t="shared" si="2"/>
        <v>0</v>
      </c>
    </row>
    <row r="33" spans="1:15" x14ac:dyDescent="0.25">
      <c r="A33" s="4"/>
      <c r="B33" s="115" t="s">
        <v>607</v>
      </c>
      <c r="C33" s="115" t="s">
        <v>622</v>
      </c>
      <c r="D33" s="115"/>
      <c r="E33" s="143" t="s">
        <v>464</v>
      </c>
      <c r="F33" s="139"/>
      <c r="G33" s="139"/>
      <c r="H33" s="139"/>
      <c r="I33" s="139">
        <v>11</v>
      </c>
      <c r="J33" s="139"/>
      <c r="K33" s="139"/>
      <c r="L33" s="14">
        <f t="shared" si="0"/>
        <v>11</v>
      </c>
      <c r="N33" s="125">
        <f t="shared" si="1"/>
        <v>1</v>
      </c>
      <c r="O33" s="15">
        <f t="shared" si="2"/>
        <v>0</v>
      </c>
    </row>
    <row r="34" spans="1:15" x14ac:dyDescent="0.25">
      <c r="A34" s="4"/>
      <c r="B34" s="143" t="s">
        <v>607</v>
      </c>
      <c r="C34" s="143" t="s">
        <v>608</v>
      </c>
      <c r="D34" s="143"/>
      <c r="E34" s="143" t="s">
        <v>464</v>
      </c>
      <c r="F34" s="139"/>
      <c r="G34" s="139"/>
      <c r="H34" s="139"/>
      <c r="I34" s="139">
        <v>10</v>
      </c>
      <c r="J34" s="139"/>
      <c r="K34" s="139"/>
      <c r="L34" s="14">
        <f t="shared" si="0"/>
        <v>10</v>
      </c>
      <c r="N34" s="125">
        <f t="shared" si="1"/>
        <v>1</v>
      </c>
      <c r="O34" s="15">
        <f t="shared" si="2"/>
        <v>0</v>
      </c>
    </row>
    <row r="35" spans="1:15" x14ac:dyDescent="0.25">
      <c r="A35" s="4"/>
      <c r="B35" s="126" t="s">
        <v>604</v>
      </c>
      <c r="C35" s="126" t="s">
        <v>663</v>
      </c>
      <c r="D35" s="115"/>
      <c r="E35" s="136" t="s">
        <v>606</v>
      </c>
      <c r="F35" s="139">
        <v>9</v>
      </c>
      <c r="G35" s="85"/>
      <c r="H35" s="85"/>
      <c r="I35" s="85"/>
      <c r="J35" s="85"/>
      <c r="K35" s="85"/>
      <c r="L35" s="14">
        <f t="shared" si="0"/>
        <v>9</v>
      </c>
      <c r="N35" s="125">
        <f t="shared" si="1"/>
        <v>1</v>
      </c>
      <c r="O35" s="15">
        <f t="shared" si="2"/>
        <v>0</v>
      </c>
    </row>
    <row r="36" spans="1:15" x14ac:dyDescent="0.25">
      <c r="A36" s="4"/>
      <c r="B36" s="108" t="s">
        <v>766</v>
      </c>
      <c r="C36" s="108" t="s">
        <v>767</v>
      </c>
      <c r="D36" s="108"/>
      <c r="E36" s="144" t="s">
        <v>149</v>
      </c>
      <c r="F36" s="85"/>
      <c r="G36" s="85"/>
      <c r="H36" s="85">
        <v>8</v>
      </c>
      <c r="I36" s="85"/>
      <c r="J36" s="85"/>
      <c r="K36" s="85"/>
      <c r="L36" s="14">
        <f t="shared" si="0"/>
        <v>8</v>
      </c>
      <c r="N36" s="125">
        <f t="shared" si="1"/>
        <v>1</v>
      </c>
      <c r="O36" s="15">
        <f t="shared" si="2"/>
        <v>0</v>
      </c>
    </row>
    <row r="37" spans="1:15" x14ac:dyDescent="0.25">
      <c r="A37" s="4"/>
      <c r="B37" s="108" t="s">
        <v>758</v>
      </c>
      <c r="C37" s="108" t="s">
        <v>794</v>
      </c>
      <c r="D37" s="108"/>
      <c r="E37" s="144" t="s">
        <v>440</v>
      </c>
      <c r="F37" s="85"/>
      <c r="G37" s="85">
        <v>7</v>
      </c>
      <c r="H37" s="85"/>
      <c r="I37" s="85"/>
      <c r="J37" s="85"/>
      <c r="K37" s="85"/>
      <c r="L37" s="14">
        <f t="shared" si="0"/>
        <v>7</v>
      </c>
      <c r="N37" s="125">
        <f t="shared" si="1"/>
        <v>1</v>
      </c>
      <c r="O37" s="15">
        <f t="shared" si="2"/>
        <v>0</v>
      </c>
    </row>
    <row r="38" spans="1:15" x14ac:dyDescent="0.25">
      <c r="A38" s="4"/>
      <c r="B38" s="108" t="s">
        <v>825</v>
      </c>
      <c r="C38" s="108" t="s">
        <v>826</v>
      </c>
      <c r="D38" s="108"/>
      <c r="E38" s="144" t="s">
        <v>827</v>
      </c>
      <c r="F38" s="85"/>
      <c r="G38" s="85"/>
      <c r="H38" s="85">
        <v>6</v>
      </c>
      <c r="I38" s="85"/>
      <c r="J38" s="85"/>
      <c r="K38" s="85"/>
      <c r="L38" s="14">
        <f t="shared" si="0"/>
        <v>6</v>
      </c>
      <c r="N38" s="125">
        <f t="shared" si="1"/>
        <v>1</v>
      </c>
      <c r="O38" s="15">
        <f t="shared" si="2"/>
        <v>0</v>
      </c>
    </row>
    <row r="39" spans="1:15" x14ac:dyDescent="0.25">
      <c r="A39" s="4"/>
      <c r="B39" s="108" t="s">
        <v>795</v>
      </c>
      <c r="C39" s="108" t="s">
        <v>796</v>
      </c>
      <c r="D39" s="108"/>
      <c r="E39" s="117" t="s">
        <v>326</v>
      </c>
      <c r="F39" s="85"/>
      <c r="G39" s="85">
        <v>5</v>
      </c>
      <c r="H39" s="85"/>
      <c r="I39" s="85"/>
      <c r="J39" s="85"/>
      <c r="K39" s="85"/>
      <c r="L39" s="14">
        <f t="shared" si="0"/>
        <v>5</v>
      </c>
      <c r="N39" s="125">
        <f t="shared" si="1"/>
        <v>1</v>
      </c>
      <c r="O39" s="15">
        <f t="shared" si="2"/>
        <v>0</v>
      </c>
    </row>
    <row r="40" spans="1:15" x14ac:dyDescent="0.25">
      <c r="A40" s="4"/>
      <c r="B40" s="118" t="s">
        <v>667</v>
      </c>
      <c r="C40" s="118" t="s">
        <v>828</v>
      </c>
      <c r="D40" s="118"/>
      <c r="E40" s="118" t="s">
        <v>496</v>
      </c>
      <c r="F40" s="13"/>
      <c r="G40" s="13"/>
      <c r="H40" s="13">
        <v>4</v>
      </c>
      <c r="I40" s="13"/>
      <c r="J40" s="13"/>
      <c r="K40" s="13"/>
      <c r="L40" s="14">
        <f t="shared" si="0"/>
        <v>4</v>
      </c>
      <c r="N40" s="125">
        <f t="shared" si="1"/>
        <v>1</v>
      </c>
      <c r="O40" s="15">
        <f t="shared" si="2"/>
        <v>0</v>
      </c>
    </row>
    <row r="41" spans="1:15" x14ac:dyDescent="0.25">
      <c r="B41" s="126" t="s">
        <v>675</v>
      </c>
      <c r="C41" s="126" t="s">
        <v>676</v>
      </c>
      <c r="D41" s="115"/>
      <c r="E41" s="136" t="s">
        <v>440</v>
      </c>
      <c r="F41" s="139">
        <v>3</v>
      </c>
      <c r="G41" s="85"/>
      <c r="H41" s="85"/>
      <c r="I41" s="85"/>
      <c r="J41" s="85"/>
      <c r="K41" s="85"/>
      <c r="L41" s="14">
        <f t="shared" si="0"/>
        <v>3</v>
      </c>
      <c r="N41" s="125">
        <f t="shared" si="1"/>
        <v>1</v>
      </c>
      <c r="O41" s="125">
        <f t="shared" si="2"/>
        <v>0</v>
      </c>
    </row>
    <row r="42" spans="1:15" x14ac:dyDescent="0.25">
      <c r="B42" s="126" t="s">
        <v>619</v>
      </c>
      <c r="C42" s="126" t="s">
        <v>677</v>
      </c>
      <c r="D42" s="115"/>
      <c r="E42" s="136" t="s">
        <v>621</v>
      </c>
      <c r="F42" s="139">
        <v>2</v>
      </c>
      <c r="G42" s="85"/>
      <c r="H42" s="85"/>
      <c r="I42" s="85"/>
      <c r="J42" s="85"/>
      <c r="K42" s="85"/>
      <c r="L42" s="14">
        <f t="shared" si="0"/>
        <v>2</v>
      </c>
      <c r="N42" s="125">
        <f t="shared" si="1"/>
        <v>1</v>
      </c>
      <c r="O42" s="125">
        <f t="shared" si="2"/>
        <v>0</v>
      </c>
    </row>
    <row r="43" spans="1:15" x14ac:dyDescent="0.25">
      <c r="B43" s="126" t="s">
        <v>678</v>
      </c>
      <c r="C43" s="126" t="s">
        <v>679</v>
      </c>
      <c r="D43" s="115"/>
      <c r="E43" s="136" t="s">
        <v>477</v>
      </c>
      <c r="F43" s="139">
        <v>1</v>
      </c>
      <c r="G43" s="85"/>
      <c r="H43" s="85"/>
      <c r="I43" s="85"/>
      <c r="J43" s="85"/>
      <c r="K43" s="85"/>
      <c r="L43" s="14">
        <f t="shared" si="0"/>
        <v>1</v>
      </c>
      <c r="N43" s="125">
        <f t="shared" si="1"/>
        <v>1</v>
      </c>
      <c r="O43" s="125">
        <f t="shared" si="2"/>
        <v>0</v>
      </c>
    </row>
    <row r="44" spans="1:15" x14ac:dyDescent="0.25">
      <c r="B44" s="143"/>
      <c r="C44" s="143"/>
      <c r="D44" s="143"/>
      <c r="E44" s="143"/>
      <c r="F44" s="139"/>
      <c r="G44" s="139"/>
      <c r="H44" s="139"/>
      <c r="I44" s="139"/>
      <c r="J44" s="139"/>
      <c r="K44" s="139"/>
      <c r="L44" s="14">
        <f t="shared" ref="L44:L47" si="3">SUM(F44:K44)</f>
        <v>0</v>
      </c>
      <c r="N44" s="125">
        <f t="shared" si="1"/>
        <v>0</v>
      </c>
      <c r="O44" s="125">
        <f t="shared" si="2"/>
        <v>0</v>
      </c>
    </row>
    <row r="45" spans="1:15" x14ac:dyDescent="0.25">
      <c r="B45" s="143"/>
      <c r="C45" s="143"/>
      <c r="D45" s="143"/>
      <c r="E45" s="143"/>
      <c r="F45" s="139"/>
      <c r="G45" s="139"/>
      <c r="H45" s="139"/>
      <c r="I45" s="139"/>
      <c r="J45" s="139"/>
      <c r="K45" s="139"/>
      <c r="L45" s="14">
        <f t="shared" si="3"/>
        <v>0</v>
      </c>
      <c r="N45" s="125">
        <f t="shared" si="1"/>
        <v>0</v>
      </c>
      <c r="O45" s="125">
        <f t="shared" si="2"/>
        <v>0</v>
      </c>
    </row>
    <row r="46" spans="1:15" x14ac:dyDescent="0.25">
      <c r="B46" s="143"/>
      <c r="C46" s="143"/>
      <c r="D46" s="143"/>
      <c r="E46" s="143"/>
      <c r="F46" s="139"/>
      <c r="G46" s="139"/>
      <c r="H46" s="139"/>
      <c r="I46" s="139"/>
      <c r="J46" s="139"/>
      <c r="K46" s="139"/>
      <c r="L46" s="14">
        <f t="shared" si="3"/>
        <v>0</v>
      </c>
      <c r="N46" s="125">
        <f t="shared" si="1"/>
        <v>0</v>
      </c>
      <c r="O46" s="125">
        <f t="shared" si="2"/>
        <v>0</v>
      </c>
    </row>
    <row r="47" spans="1:15" x14ac:dyDescent="0.25">
      <c r="B47" s="143"/>
      <c r="C47" s="143"/>
      <c r="D47" s="143"/>
      <c r="E47" s="143"/>
      <c r="F47" s="139"/>
      <c r="G47" s="139"/>
      <c r="H47" s="139"/>
      <c r="I47" s="139"/>
      <c r="J47" s="139"/>
      <c r="K47" s="139"/>
      <c r="L47" s="14">
        <f t="shared" si="3"/>
        <v>0</v>
      </c>
      <c r="N47" s="125">
        <f t="shared" si="1"/>
        <v>0</v>
      </c>
      <c r="O47" s="125">
        <f t="shared" si="2"/>
        <v>0</v>
      </c>
    </row>
  </sheetData>
  <sortState xmlns:xlrd2="http://schemas.microsoft.com/office/spreadsheetml/2017/richdata2" ref="B8:L9">
    <sortCondition descending="1" ref="K8:K9"/>
  </sortState>
  <pageMargins left="0.25" right="0.25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14"/>
  <sheetViews>
    <sheetView showGridLines="0" zoomScale="90" zoomScaleNormal="90" workbookViewId="0">
      <selection activeCell="A7" sqref="A7"/>
    </sheetView>
  </sheetViews>
  <sheetFormatPr defaultColWidth="9.140625" defaultRowHeight="15" x14ac:dyDescent="0.25"/>
  <cols>
    <col min="1" max="1" width="4.28515625" style="15" customWidth="1"/>
    <col min="2" max="2" width="22.5703125" style="15" customWidth="1"/>
    <col min="3" max="3" width="28.5703125" style="15" customWidth="1"/>
    <col min="4" max="4" width="13" style="15" customWidth="1"/>
    <col min="5" max="5" width="9" style="16" customWidth="1"/>
    <col min="6" max="6" width="8" style="16" bestFit="1" customWidth="1"/>
    <col min="7" max="7" width="8" style="17" bestFit="1" customWidth="1"/>
    <col min="8" max="8" width="9.140625" style="17" customWidth="1"/>
    <col min="9" max="9" width="8.85546875" style="17" customWidth="1"/>
    <col min="10" max="10" width="9.85546875" style="17" customWidth="1"/>
    <col min="11" max="11" width="8" style="17" bestFit="1" customWidth="1"/>
    <col min="12" max="14" width="8.85546875" style="17" customWidth="1"/>
    <col min="15" max="15" width="8" style="17" bestFit="1" customWidth="1"/>
    <col min="16" max="17" width="8.85546875" style="17" customWidth="1"/>
    <col min="18" max="18" width="8.85546875" style="17" bestFit="1" customWidth="1"/>
    <col min="19" max="19" width="11" style="17" customWidth="1"/>
    <col min="20" max="20" width="8.85546875" style="17" customWidth="1"/>
    <col min="21" max="21" width="9.85546875" style="17" customWidth="1"/>
    <col min="22" max="22" width="10.5703125" style="11" customWidth="1"/>
    <col min="23" max="23" width="6.28515625" style="15" customWidth="1"/>
    <col min="24" max="16384" width="9.140625" style="15"/>
  </cols>
  <sheetData>
    <row r="1" spans="1:25" ht="18.75" x14ac:dyDescent="0.3">
      <c r="B1" s="47" t="s">
        <v>41</v>
      </c>
    </row>
    <row r="2" spans="1:25" x14ac:dyDescent="0.25">
      <c r="B2" s="9" t="s">
        <v>4</v>
      </c>
    </row>
    <row r="4" spans="1:25" x14ac:dyDescent="0.25">
      <c r="B4" s="26" t="s">
        <v>11</v>
      </c>
    </row>
    <row r="5" spans="1:25" ht="15" customHeight="1" x14ac:dyDescent="0.25">
      <c r="B5" s="198" t="s">
        <v>17</v>
      </c>
      <c r="C5" s="203"/>
      <c r="D5" s="203"/>
      <c r="E5" s="200"/>
      <c r="L5" s="34"/>
    </row>
    <row r="6" spans="1:25" ht="15" customHeight="1" x14ac:dyDescent="0.25">
      <c r="L6" s="54"/>
    </row>
    <row r="7" spans="1:25" ht="30" x14ac:dyDescent="0.25">
      <c r="B7" s="10"/>
      <c r="C7" s="10"/>
      <c r="D7" s="10"/>
      <c r="E7" s="29" t="s">
        <v>42</v>
      </c>
      <c r="F7" s="7" t="s">
        <v>16</v>
      </c>
      <c r="G7" s="43" t="s">
        <v>8</v>
      </c>
      <c r="H7" s="55" t="s">
        <v>46</v>
      </c>
      <c r="I7" s="55" t="s">
        <v>26</v>
      </c>
      <c r="J7" s="8" t="s">
        <v>21</v>
      </c>
      <c r="K7" s="8" t="s">
        <v>6</v>
      </c>
      <c r="L7" s="29" t="s">
        <v>46</v>
      </c>
      <c r="M7" s="8" t="s">
        <v>12</v>
      </c>
      <c r="N7" s="8" t="s">
        <v>22</v>
      </c>
      <c r="O7" s="8" t="s">
        <v>53</v>
      </c>
      <c r="P7" s="8" t="s">
        <v>6</v>
      </c>
      <c r="Q7" s="8" t="s">
        <v>7</v>
      </c>
      <c r="R7" s="8" t="s">
        <v>27</v>
      </c>
      <c r="S7" s="61" t="s">
        <v>35</v>
      </c>
      <c r="T7" s="8" t="s">
        <v>58</v>
      </c>
      <c r="U7" s="55" t="s">
        <v>60</v>
      </c>
    </row>
    <row r="8" spans="1:25" x14ac:dyDescent="0.25">
      <c r="B8" s="10"/>
      <c r="C8" s="10"/>
      <c r="D8" s="10"/>
      <c r="F8" s="56" t="s">
        <v>28</v>
      </c>
      <c r="G8" s="56"/>
      <c r="H8" s="56"/>
      <c r="I8" s="56" t="s">
        <v>28</v>
      </c>
      <c r="J8" s="56"/>
      <c r="K8" s="8"/>
      <c r="L8" s="56" t="s">
        <v>28</v>
      </c>
      <c r="M8" s="56" t="s">
        <v>28</v>
      </c>
      <c r="N8" s="56"/>
      <c r="O8" s="56"/>
      <c r="P8" s="56"/>
      <c r="Q8" s="56" t="s">
        <v>28</v>
      </c>
      <c r="R8" s="8"/>
      <c r="S8" s="56"/>
      <c r="T8" s="56"/>
      <c r="U8" s="55"/>
    </row>
    <row r="9" spans="1:25" ht="30" x14ac:dyDescent="0.25">
      <c r="B9" s="10" t="s">
        <v>9</v>
      </c>
      <c r="C9" s="10" t="s">
        <v>3</v>
      </c>
      <c r="D9" s="10" t="s">
        <v>1</v>
      </c>
      <c r="E9" s="29" t="s">
        <v>43</v>
      </c>
      <c r="F9" s="29" t="s">
        <v>44</v>
      </c>
      <c r="G9" s="29" t="s">
        <v>45</v>
      </c>
      <c r="H9" s="29" t="s">
        <v>47</v>
      </c>
      <c r="I9" s="29" t="s">
        <v>31</v>
      </c>
      <c r="J9" s="32" t="s">
        <v>48</v>
      </c>
      <c r="K9" s="42" t="s">
        <v>49</v>
      </c>
      <c r="L9" s="48" t="s">
        <v>50</v>
      </c>
      <c r="M9" s="45" t="s">
        <v>51</v>
      </c>
      <c r="N9" s="45" t="s">
        <v>52</v>
      </c>
      <c r="O9" s="32" t="s">
        <v>54</v>
      </c>
      <c r="P9" s="32" t="s">
        <v>55</v>
      </c>
      <c r="Q9" s="32" t="s">
        <v>56</v>
      </c>
      <c r="R9" s="32" t="s">
        <v>57</v>
      </c>
      <c r="S9" s="32" t="s">
        <v>36</v>
      </c>
      <c r="T9" s="32" t="s">
        <v>59</v>
      </c>
      <c r="U9" s="32" t="s">
        <v>38</v>
      </c>
      <c r="V9" s="11" t="s">
        <v>10</v>
      </c>
    </row>
    <row r="10" spans="1:25" s="63" customFormat="1" x14ac:dyDescent="0.25">
      <c r="A10" s="63">
        <v>1</v>
      </c>
      <c r="B10" s="126" t="s">
        <v>296</v>
      </c>
      <c r="C10" s="126" t="s">
        <v>297</v>
      </c>
      <c r="D10" s="136" t="s">
        <v>213</v>
      </c>
      <c r="E10" s="85">
        <v>20</v>
      </c>
      <c r="F10" s="85"/>
      <c r="G10" s="85" t="s">
        <v>884</v>
      </c>
      <c r="H10" s="85"/>
      <c r="I10" s="85">
        <v>20</v>
      </c>
      <c r="J10" s="85" t="s">
        <v>851</v>
      </c>
      <c r="K10" s="85">
        <v>20</v>
      </c>
      <c r="L10" s="85" t="s">
        <v>901</v>
      </c>
      <c r="M10" s="85">
        <v>15</v>
      </c>
      <c r="N10" s="85"/>
      <c r="O10" s="85"/>
      <c r="P10" s="85">
        <v>18</v>
      </c>
      <c r="Q10" s="85" t="s">
        <v>901</v>
      </c>
      <c r="R10" s="85"/>
      <c r="S10" s="85"/>
      <c r="T10" s="85" t="s">
        <v>1029</v>
      </c>
      <c r="U10" s="85">
        <v>30</v>
      </c>
      <c r="V10" s="14">
        <f t="shared" ref="V10:V41" si="0">SUM(E10:U10)</f>
        <v>123</v>
      </c>
      <c r="X10" s="63">
        <f>COUNT(E10:T10)</f>
        <v>5</v>
      </c>
      <c r="Y10" s="63">
        <f>IF(X10&gt;5,"  huom",0)</f>
        <v>0</v>
      </c>
    </row>
    <row r="11" spans="1:25" s="63" customFormat="1" x14ac:dyDescent="0.25">
      <c r="A11" s="63">
        <v>2</v>
      </c>
      <c r="B11" s="127" t="s">
        <v>423</v>
      </c>
      <c r="C11" s="127" t="s">
        <v>424</v>
      </c>
      <c r="D11" s="129" t="s">
        <v>131</v>
      </c>
      <c r="E11" s="19"/>
      <c r="F11" s="19"/>
      <c r="G11" s="19">
        <v>4</v>
      </c>
      <c r="H11" s="19"/>
      <c r="I11" s="85">
        <v>16</v>
      </c>
      <c r="J11" s="19"/>
      <c r="K11" s="19"/>
      <c r="L11" s="19">
        <v>20</v>
      </c>
      <c r="M11" s="19"/>
      <c r="N11" s="19">
        <v>18</v>
      </c>
      <c r="O11" s="19"/>
      <c r="P11" s="19"/>
      <c r="Q11" s="19"/>
      <c r="R11" s="19"/>
      <c r="S11" s="19">
        <v>14</v>
      </c>
      <c r="T11" s="19"/>
      <c r="U11" s="19">
        <v>25</v>
      </c>
      <c r="V11" s="14">
        <f t="shared" si="0"/>
        <v>97</v>
      </c>
      <c r="X11" s="63">
        <f t="shared" ref="X11:X74" si="1">COUNT(E11:T11)</f>
        <v>5</v>
      </c>
      <c r="Y11" s="63">
        <f t="shared" ref="Y11:Y74" si="2">IF(X11&gt;5,"  huom",0)</f>
        <v>0</v>
      </c>
    </row>
    <row r="12" spans="1:25" s="63" customFormat="1" x14ac:dyDescent="0.25">
      <c r="A12" s="63">
        <v>3</v>
      </c>
      <c r="B12" s="126" t="s">
        <v>307</v>
      </c>
      <c r="C12" s="126" t="s">
        <v>308</v>
      </c>
      <c r="D12" s="136" t="s">
        <v>309</v>
      </c>
      <c r="E12" s="85">
        <v>13</v>
      </c>
      <c r="F12" s="85"/>
      <c r="G12" s="85"/>
      <c r="H12" s="85" t="s">
        <v>884</v>
      </c>
      <c r="I12" s="85" t="s">
        <v>884</v>
      </c>
      <c r="J12" s="85">
        <v>18</v>
      </c>
      <c r="K12" s="85"/>
      <c r="L12" s="85">
        <v>18</v>
      </c>
      <c r="M12" s="85">
        <v>18</v>
      </c>
      <c r="N12" s="85"/>
      <c r="O12" s="85"/>
      <c r="P12" s="85">
        <v>14</v>
      </c>
      <c r="Q12" s="85" t="s">
        <v>884</v>
      </c>
      <c r="R12" s="85"/>
      <c r="S12" s="85"/>
      <c r="T12" s="85" t="s">
        <v>884</v>
      </c>
      <c r="U12" s="85">
        <v>16</v>
      </c>
      <c r="V12" s="14">
        <f t="shared" si="0"/>
        <v>97</v>
      </c>
      <c r="X12" s="63">
        <f t="shared" si="1"/>
        <v>5</v>
      </c>
      <c r="Y12" s="63">
        <f t="shared" si="2"/>
        <v>0</v>
      </c>
    </row>
    <row r="13" spans="1:25" s="63" customFormat="1" x14ac:dyDescent="0.25">
      <c r="A13" s="40">
        <v>4</v>
      </c>
      <c r="B13" s="133" t="s">
        <v>420</v>
      </c>
      <c r="C13" s="133" t="s">
        <v>421</v>
      </c>
      <c r="D13" s="133" t="s">
        <v>422</v>
      </c>
      <c r="E13" s="13"/>
      <c r="F13" s="13"/>
      <c r="G13" s="13" t="s">
        <v>902</v>
      </c>
      <c r="H13" s="13" t="s">
        <v>851</v>
      </c>
      <c r="I13" s="13"/>
      <c r="J13" s="13" t="s">
        <v>902</v>
      </c>
      <c r="K13" s="13">
        <v>13</v>
      </c>
      <c r="L13" s="13">
        <v>15</v>
      </c>
      <c r="M13" s="13" t="s">
        <v>1091</v>
      </c>
      <c r="N13" s="13"/>
      <c r="O13" s="13">
        <v>20</v>
      </c>
      <c r="P13" s="13"/>
      <c r="Q13" s="13"/>
      <c r="R13" s="13">
        <v>13</v>
      </c>
      <c r="S13" s="13"/>
      <c r="T13" s="13">
        <v>13</v>
      </c>
      <c r="U13" s="13">
        <v>15</v>
      </c>
      <c r="V13" s="14">
        <f t="shared" si="0"/>
        <v>89</v>
      </c>
      <c r="X13" s="63">
        <f t="shared" si="1"/>
        <v>5</v>
      </c>
      <c r="Y13" s="63">
        <f t="shared" si="2"/>
        <v>0</v>
      </c>
    </row>
    <row r="14" spans="1:25" s="63" customFormat="1" x14ac:dyDescent="0.25">
      <c r="A14" s="40">
        <v>5</v>
      </c>
      <c r="B14" s="126" t="s">
        <v>425</v>
      </c>
      <c r="C14" s="126" t="s">
        <v>426</v>
      </c>
      <c r="D14" s="131" t="s">
        <v>156</v>
      </c>
      <c r="E14" s="85"/>
      <c r="F14" s="85"/>
      <c r="G14" s="85" t="s">
        <v>934</v>
      </c>
      <c r="H14" s="85"/>
      <c r="I14" s="85"/>
      <c r="J14" s="85">
        <v>15</v>
      </c>
      <c r="K14" s="85">
        <v>14</v>
      </c>
      <c r="L14" s="85" t="s">
        <v>851</v>
      </c>
      <c r="M14" s="85">
        <v>14</v>
      </c>
      <c r="N14" s="85"/>
      <c r="O14" s="85">
        <v>18</v>
      </c>
      <c r="P14" s="85"/>
      <c r="Q14" s="85" t="s">
        <v>883</v>
      </c>
      <c r="R14" s="85"/>
      <c r="S14" s="85"/>
      <c r="T14" s="85">
        <v>20</v>
      </c>
      <c r="U14" s="85"/>
      <c r="V14" s="14">
        <f t="shared" si="0"/>
        <v>81</v>
      </c>
      <c r="X14" s="63">
        <f t="shared" si="1"/>
        <v>5</v>
      </c>
      <c r="Y14" s="63">
        <f t="shared" si="2"/>
        <v>0</v>
      </c>
    </row>
    <row r="15" spans="1:25" s="63" customFormat="1" x14ac:dyDescent="0.25">
      <c r="A15" s="40">
        <v>6</v>
      </c>
      <c r="B15" s="133" t="s">
        <v>846</v>
      </c>
      <c r="C15" s="133" t="s">
        <v>847</v>
      </c>
      <c r="D15" s="133" t="s">
        <v>259</v>
      </c>
      <c r="E15" s="13"/>
      <c r="F15" s="13"/>
      <c r="G15" s="13"/>
      <c r="H15" s="13"/>
      <c r="I15" s="13"/>
      <c r="J15" s="13"/>
      <c r="K15" s="13"/>
      <c r="L15" s="13">
        <v>14</v>
      </c>
      <c r="M15" s="13">
        <v>16</v>
      </c>
      <c r="N15" s="13"/>
      <c r="O15" s="13"/>
      <c r="P15" s="13">
        <v>13</v>
      </c>
      <c r="Q15" s="13"/>
      <c r="R15" s="13"/>
      <c r="S15" s="13"/>
      <c r="T15" s="13">
        <v>14</v>
      </c>
      <c r="U15" s="13">
        <v>22</v>
      </c>
      <c r="V15" s="14">
        <f t="shared" si="0"/>
        <v>79</v>
      </c>
      <c r="X15" s="63">
        <f t="shared" si="1"/>
        <v>4</v>
      </c>
      <c r="Y15" s="63">
        <f t="shared" si="2"/>
        <v>0</v>
      </c>
    </row>
    <row r="16" spans="1:25" s="63" customFormat="1" x14ac:dyDescent="0.25">
      <c r="B16" s="126" t="s">
        <v>318</v>
      </c>
      <c r="C16" s="126" t="s">
        <v>319</v>
      </c>
      <c r="D16" s="136" t="s">
        <v>320</v>
      </c>
      <c r="E16" s="85">
        <v>8</v>
      </c>
      <c r="F16" s="85"/>
      <c r="G16" s="85">
        <v>15</v>
      </c>
      <c r="H16" s="85">
        <v>15</v>
      </c>
      <c r="I16" s="87"/>
      <c r="J16" s="85">
        <v>20</v>
      </c>
      <c r="K16" s="85"/>
      <c r="L16" s="85"/>
      <c r="M16" s="85">
        <v>20</v>
      </c>
      <c r="N16" s="85"/>
      <c r="O16" s="85"/>
      <c r="P16" s="85"/>
      <c r="Q16" s="85" t="s">
        <v>1091</v>
      </c>
      <c r="R16" s="85"/>
      <c r="S16" s="85"/>
      <c r="T16" s="85"/>
      <c r="U16" s="85"/>
      <c r="V16" s="14">
        <f t="shared" si="0"/>
        <v>78</v>
      </c>
      <c r="X16" s="63">
        <f t="shared" si="1"/>
        <v>5</v>
      </c>
      <c r="Y16" s="63">
        <f t="shared" si="2"/>
        <v>0</v>
      </c>
    </row>
    <row r="17" spans="2:25" s="63" customFormat="1" x14ac:dyDescent="0.25">
      <c r="B17" s="126" t="s">
        <v>300</v>
      </c>
      <c r="C17" s="126" t="s">
        <v>301</v>
      </c>
      <c r="D17" s="136" t="s">
        <v>286</v>
      </c>
      <c r="E17" s="85">
        <v>16</v>
      </c>
      <c r="F17" s="85"/>
      <c r="G17" s="85"/>
      <c r="H17" s="85"/>
      <c r="I17" s="85"/>
      <c r="J17" s="85"/>
      <c r="K17" s="85"/>
      <c r="L17" s="85">
        <v>14</v>
      </c>
      <c r="M17" s="85">
        <v>13</v>
      </c>
      <c r="N17" s="85"/>
      <c r="O17" s="85"/>
      <c r="P17" s="85">
        <v>15</v>
      </c>
      <c r="Q17" s="85" t="s">
        <v>901</v>
      </c>
      <c r="R17" s="85"/>
      <c r="S17" s="85">
        <v>16</v>
      </c>
      <c r="T17" s="85"/>
      <c r="U17" s="85"/>
      <c r="V17" s="14">
        <f t="shared" si="0"/>
        <v>74</v>
      </c>
      <c r="X17" s="63">
        <f t="shared" si="1"/>
        <v>5</v>
      </c>
      <c r="Y17" s="63">
        <f t="shared" si="2"/>
        <v>0</v>
      </c>
    </row>
    <row r="18" spans="2:25" s="63" customFormat="1" x14ac:dyDescent="0.25">
      <c r="B18" s="127" t="s">
        <v>710</v>
      </c>
      <c r="C18" s="127" t="s">
        <v>711</v>
      </c>
      <c r="D18" s="128" t="s">
        <v>113</v>
      </c>
      <c r="E18" s="85"/>
      <c r="F18" s="85"/>
      <c r="G18" s="19"/>
      <c r="H18" s="19"/>
      <c r="I18" s="85"/>
      <c r="J18" s="19" t="s">
        <v>1029</v>
      </c>
      <c r="K18" s="19"/>
      <c r="L18" s="85"/>
      <c r="M18" s="85">
        <v>10</v>
      </c>
      <c r="N18" s="19">
        <v>11</v>
      </c>
      <c r="O18" s="19"/>
      <c r="P18" s="19">
        <v>16</v>
      </c>
      <c r="Q18" s="85"/>
      <c r="R18" s="19">
        <v>15</v>
      </c>
      <c r="S18" s="19">
        <v>12</v>
      </c>
      <c r="T18" s="19"/>
      <c r="U18" s="19"/>
      <c r="V18" s="14">
        <f t="shared" si="0"/>
        <v>64</v>
      </c>
      <c r="X18" s="63">
        <f t="shared" si="1"/>
        <v>5</v>
      </c>
      <c r="Y18" s="63">
        <f t="shared" si="2"/>
        <v>0</v>
      </c>
    </row>
    <row r="19" spans="2:25" s="63" customFormat="1" x14ac:dyDescent="0.25">
      <c r="B19" s="126" t="s">
        <v>321</v>
      </c>
      <c r="C19" s="126" t="s">
        <v>322</v>
      </c>
      <c r="D19" s="136" t="s">
        <v>201</v>
      </c>
      <c r="E19" s="85">
        <v>7</v>
      </c>
      <c r="F19" s="197"/>
      <c r="G19" s="85"/>
      <c r="H19" s="85"/>
      <c r="I19" s="197"/>
      <c r="J19" s="85"/>
      <c r="K19" s="85"/>
      <c r="L19" s="197"/>
      <c r="M19" s="197"/>
      <c r="N19" s="85">
        <v>13</v>
      </c>
      <c r="O19" s="85"/>
      <c r="P19" s="85"/>
      <c r="Q19" s="197"/>
      <c r="R19" s="85">
        <v>20</v>
      </c>
      <c r="S19" s="85">
        <v>18</v>
      </c>
      <c r="T19" s="85"/>
      <c r="U19" s="85"/>
      <c r="V19" s="14">
        <f t="shared" si="0"/>
        <v>58</v>
      </c>
      <c r="X19" s="63">
        <f t="shared" si="1"/>
        <v>4</v>
      </c>
      <c r="Y19" s="63">
        <f t="shared" si="2"/>
        <v>0</v>
      </c>
    </row>
    <row r="20" spans="2:25" s="63" customFormat="1" x14ac:dyDescent="0.25">
      <c r="B20" s="126" t="s">
        <v>302</v>
      </c>
      <c r="C20" s="126" t="s">
        <v>303</v>
      </c>
      <c r="D20" s="136" t="s">
        <v>304</v>
      </c>
      <c r="E20" s="85">
        <v>15</v>
      </c>
      <c r="F20" s="204"/>
      <c r="G20" s="85"/>
      <c r="H20" s="85">
        <v>16</v>
      </c>
      <c r="I20" s="197"/>
      <c r="J20" s="85">
        <v>11</v>
      </c>
      <c r="K20" s="85">
        <v>15</v>
      </c>
      <c r="L20" s="197"/>
      <c r="M20" s="197"/>
      <c r="N20" s="85"/>
      <c r="O20" s="85"/>
      <c r="P20" s="85"/>
      <c r="Q20" s="197"/>
      <c r="R20" s="85"/>
      <c r="S20" s="85"/>
      <c r="T20" s="85"/>
      <c r="U20" s="85"/>
      <c r="V20" s="14">
        <f t="shared" si="0"/>
        <v>57</v>
      </c>
      <c r="X20" s="63">
        <f t="shared" si="1"/>
        <v>4</v>
      </c>
      <c r="Y20" s="63">
        <f t="shared" si="2"/>
        <v>0</v>
      </c>
    </row>
    <row r="21" spans="2:25" s="63" customFormat="1" x14ac:dyDescent="0.25">
      <c r="B21" s="126" t="s">
        <v>314</v>
      </c>
      <c r="C21" s="126" t="s">
        <v>315</v>
      </c>
      <c r="D21" s="136" t="s">
        <v>277</v>
      </c>
      <c r="E21" s="85">
        <v>10</v>
      </c>
      <c r="F21" s="85">
        <v>13</v>
      </c>
      <c r="G21" s="85"/>
      <c r="H21" s="85"/>
      <c r="I21" s="85"/>
      <c r="J21" s="85"/>
      <c r="K21" s="85"/>
      <c r="L21" s="85">
        <v>10</v>
      </c>
      <c r="M21" s="85"/>
      <c r="N21" s="85"/>
      <c r="O21" s="85"/>
      <c r="P21" s="85"/>
      <c r="Q21" s="85"/>
      <c r="R21" s="85">
        <v>14</v>
      </c>
      <c r="S21" s="85">
        <v>9</v>
      </c>
      <c r="T21" s="85"/>
      <c r="U21" s="85"/>
      <c r="V21" s="14">
        <f t="shared" si="0"/>
        <v>56</v>
      </c>
      <c r="X21" s="63">
        <f t="shared" si="1"/>
        <v>5</v>
      </c>
      <c r="Y21" s="63">
        <f t="shared" si="2"/>
        <v>0</v>
      </c>
    </row>
    <row r="22" spans="2:25" s="63" customFormat="1" x14ac:dyDescent="0.25">
      <c r="B22" s="127" t="s">
        <v>891</v>
      </c>
      <c r="C22" s="127" t="s">
        <v>892</v>
      </c>
      <c r="D22" s="127" t="s">
        <v>223</v>
      </c>
      <c r="E22" s="85"/>
      <c r="F22" s="85"/>
      <c r="G22" s="85"/>
      <c r="H22" s="85"/>
      <c r="I22" s="85"/>
      <c r="J22" s="85"/>
      <c r="K22" s="85"/>
      <c r="L22" s="85"/>
      <c r="M22" s="85">
        <v>10</v>
      </c>
      <c r="N22" s="85">
        <v>14</v>
      </c>
      <c r="O22" s="85"/>
      <c r="P22" s="85"/>
      <c r="Q22" s="85"/>
      <c r="R22" s="85">
        <v>16</v>
      </c>
      <c r="S22" s="85">
        <v>15</v>
      </c>
      <c r="T22" s="85"/>
      <c r="U22" s="85"/>
      <c r="V22" s="14">
        <f t="shared" si="0"/>
        <v>55</v>
      </c>
      <c r="X22" s="63">
        <f t="shared" si="1"/>
        <v>4</v>
      </c>
      <c r="Y22" s="63">
        <f t="shared" si="2"/>
        <v>0</v>
      </c>
    </row>
    <row r="23" spans="2:25" s="63" customFormat="1" x14ac:dyDescent="0.25">
      <c r="B23" s="127" t="s">
        <v>525</v>
      </c>
      <c r="C23" s="127" t="s">
        <v>526</v>
      </c>
      <c r="D23" s="128" t="s">
        <v>134</v>
      </c>
      <c r="E23" s="85"/>
      <c r="F23" s="197"/>
      <c r="G23" s="85"/>
      <c r="H23" s="85">
        <v>14</v>
      </c>
      <c r="I23" s="197"/>
      <c r="J23" s="85"/>
      <c r="K23" s="85">
        <v>18</v>
      </c>
      <c r="L23" s="197"/>
      <c r="M23" s="197"/>
      <c r="N23" s="85"/>
      <c r="O23" s="85"/>
      <c r="P23" s="85">
        <v>20</v>
      </c>
      <c r="Q23" s="197"/>
      <c r="R23" s="85"/>
      <c r="S23" s="85"/>
      <c r="T23" s="85"/>
      <c r="U23" s="85"/>
      <c r="V23" s="14">
        <f t="shared" si="0"/>
        <v>52</v>
      </c>
      <c r="X23" s="63">
        <f t="shared" si="1"/>
        <v>3</v>
      </c>
      <c r="Y23" s="63">
        <f t="shared" si="2"/>
        <v>0</v>
      </c>
    </row>
    <row r="24" spans="2:25" s="63" customFormat="1" x14ac:dyDescent="0.25">
      <c r="B24" s="126" t="s">
        <v>312</v>
      </c>
      <c r="C24" s="126" t="s">
        <v>313</v>
      </c>
      <c r="D24" s="136" t="s">
        <v>134</v>
      </c>
      <c r="E24" s="85">
        <v>11</v>
      </c>
      <c r="F24" s="85"/>
      <c r="G24" s="85"/>
      <c r="H24" s="85"/>
      <c r="I24" s="85">
        <v>15</v>
      </c>
      <c r="J24" s="85">
        <v>12</v>
      </c>
      <c r="K24" s="85"/>
      <c r="L24" s="85"/>
      <c r="M24" s="85">
        <v>2</v>
      </c>
      <c r="N24" s="85"/>
      <c r="O24" s="85"/>
      <c r="P24" s="85">
        <v>12</v>
      </c>
      <c r="Q24" s="85"/>
      <c r="R24" s="85"/>
      <c r="S24" s="85"/>
      <c r="T24" s="85"/>
      <c r="U24" s="85"/>
      <c r="V24" s="14">
        <f t="shared" si="0"/>
        <v>52</v>
      </c>
      <c r="X24" s="63">
        <f t="shared" si="1"/>
        <v>5</v>
      </c>
      <c r="Y24" s="63">
        <f t="shared" si="2"/>
        <v>0</v>
      </c>
    </row>
    <row r="25" spans="2:25" s="63" customFormat="1" x14ac:dyDescent="0.25">
      <c r="B25" s="127" t="s">
        <v>418</v>
      </c>
      <c r="C25" s="127" t="s">
        <v>419</v>
      </c>
      <c r="D25" s="127" t="s">
        <v>210</v>
      </c>
      <c r="E25" s="85"/>
      <c r="F25" s="85"/>
      <c r="G25" s="85">
        <v>7</v>
      </c>
      <c r="H25" s="85"/>
      <c r="I25" s="85"/>
      <c r="J25" s="85">
        <v>5</v>
      </c>
      <c r="K25" s="85"/>
      <c r="L25" s="85"/>
      <c r="M25" s="85">
        <v>4</v>
      </c>
      <c r="N25" s="85"/>
      <c r="O25" s="85"/>
      <c r="P25" s="85"/>
      <c r="Q25" s="85">
        <v>18</v>
      </c>
      <c r="R25" s="85"/>
      <c r="S25" s="85"/>
      <c r="T25" s="85"/>
      <c r="U25" s="85">
        <v>18</v>
      </c>
      <c r="V25" s="14">
        <f t="shared" si="0"/>
        <v>52</v>
      </c>
      <c r="X25" s="63">
        <f t="shared" si="1"/>
        <v>4</v>
      </c>
      <c r="Y25" s="63">
        <f t="shared" si="2"/>
        <v>0</v>
      </c>
    </row>
    <row r="26" spans="2:25" s="63" customFormat="1" x14ac:dyDescent="0.25">
      <c r="B26" s="126" t="s">
        <v>844</v>
      </c>
      <c r="C26" s="126" t="s">
        <v>845</v>
      </c>
      <c r="D26" s="131" t="s">
        <v>202</v>
      </c>
      <c r="E26" s="85"/>
      <c r="F26" s="85"/>
      <c r="G26" s="85"/>
      <c r="H26" s="85"/>
      <c r="I26" s="85"/>
      <c r="J26" s="85"/>
      <c r="K26" s="85"/>
      <c r="L26" s="85">
        <v>18</v>
      </c>
      <c r="M26" s="85"/>
      <c r="N26" s="85"/>
      <c r="O26" s="85">
        <v>9</v>
      </c>
      <c r="P26" s="85">
        <v>11</v>
      </c>
      <c r="Q26" s="85"/>
      <c r="R26" s="85"/>
      <c r="S26" s="85"/>
      <c r="T26" s="85">
        <v>12</v>
      </c>
      <c r="U26" s="85"/>
      <c r="V26" s="14">
        <f t="shared" si="0"/>
        <v>50</v>
      </c>
      <c r="X26" s="63">
        <f t="shared" si="1"/>
        <v>4</v>
      </c>
      <c r="Y26" s="63">
        <f t="shared" si="2"/>
        <v>0</v>
      </c>
    </row>
    <row r="27" spans="2:25" s="63" customFormat="1" x14ac:dyDescent="0.25">
      <c r="B27" s="133" t="s">
        <v>534</v>
      </c>
      <c r="C27" s="133" t="s">
        <v>535</v>
      </c>
      <c r="D27" s="133" t="s">
        <v>320</v>
      </c>
      <c r="E27" s="13"/>
      <c r="F27" s="13"/>
      <c r="G27" s="13"/>
      <c r="H27" s="13">
        <v>8</v>
      </c>
      <c r="I27" s="13">
        <v>12</v>
      </c>
      <c r="J27" s="13"/>
      <c r="K27" s="13"/>
      <c r="L27" s="13">
        <v>12</v>
      </c>
      <c r="M27" s="13"/>
      <c r="N27" s="13"/>
      <c r="O27" s="13"/>
      <c r="P27" s="13"/>
      <c r="Q27" s="13">
        <v>15</v>
      </c>
      <c r="R27" s="13"/>
      <c r="S27" s="13"/>
      <c r="T27" s="13"/>
      <c r="U27" s="13"/>
      <c r="V27" s="14">
        <f t="shared" si="0"/>
        <v>47</v>
      </c>
      <c r="X27" s="63">
        <f t="shared" si="1"/>
        <v>4</v>
      </c>
      <c r="Y27" s="63">
        <f t="shared" si="2"/>
        <v>0</v>
      </c>
    </row>
    <row r="28" spans="2:25" x14ac:dyDescent="0.25">
      <c r="B28" s="133" t="s">
        <v>895</v>
      </c>
      <c r="C28" s="133" t="s">
        <v>896</v>
      </c>
      <c r="D28" s="133" t="s">
        <v>205</v>
      </c>
      <c r="E28" s="13"/>
      <c r="F28" s="13"/>
      <c r="G28" s="13"/>
      <c r="H28" s="13"/>
      <c r="I28" s="13"/>
      <c r="J28" s="13"/>
      <c r="K28" s="13"/>
      <c r="L28" s="13"/>
      <c r="M28" s="13">
        <v>5</v>
      </c>
      <c r="N28" s="13"/>
      <c r="O28" s="13">
        <v>12</v>
      </c>
      <c r="P28" s="13"/>
      <c r="Q28" s="13">
        <v>14</v>
      </c>
      <c r="R28" s="13"/>
      <c r="S28" s="13"/>
      <c r="T28" s="13">
        <v>16</v>
      </c>
      <c r="U28" s="13"/>
      <c r="V28" s="14">
        <f t="shared" si="0"/>
        <v>47</v>
      </c>
      <c r="X28" s="15">
        <f t="shared" si="1"/>
        <v>4</v>
      </c>
      <c r="Y28" s="15">
        <f t="shared" si="2"/>
        <v>0</v>
      </c>
    </row>
    <row r="29" spans="2:25" s="63" customFormat="1" x14ac:dyDescent="0.25">
      <c r="B29" s="126" t="s">
        <v>327</v>
      </c>
      <c r="C29" s="126" t="s">
        <v>328</v>
      </c>
      <c r="D29" s="136" t="s">
        <v>329</v>
      </c>
      <c r="E29" s="85" t="s">
        <v>1030</v>
      </c>
      <c r="F29" s="85"/>
      <c r="G29" s="85">
        <v>5</v>
      </c>
      <c r="H29" s="85"/>
      <c r="I29" s="85"/>
      <c r="J29" s="85">
        <v>14</v>
      </c>
      <c r="K29" s="85"/>
      <c r="L29" s="85"/>
      <c r="M29" s="85"/>
      <c r="N29" s="85"/>
      <c r="O29" s="85">
        <v>11</v>
      </c>
      <c r="P29" s="85"/>
      <c r="Q29" s="85">
        <v>7</v>
      </c>
      <c r="R29" s="85"/>
      <c r="S29" s="85"/>
      <c r="T29" s="85">
        <v>8</v>
      </c>
      <c r="U29" s="85"/>
      <c r="V29" s="14">
        <f t="shared" si="0"/>
        <v>45</v>
      </c>
      <c r="X29" s="63">
        <f t="shared" si="1"/>
        <v>5</v>
      </c>
      <c r="Y29" s="63">
        <f t="shared" si="2"/>
        <v>0</v>
      </c>
    </row>
    <row r="30" spans="2:25" s="63" customFormat="1" x14ac:dyDescent="0.25">
      <c r="B30" s="126" t="s">
        <v>355</v>
      </c>
      <c r="C30" s="126" t="s">
        <v>356</v>
      </c>
      <c r="D30" s="136" t="s">
        <v>149</v>
      </c>
      <c r="E30" s="19"/>
      <c r="F30" s="19">
        <v>20</v>
      </c>
      <c r="G30" s="19">
        <v>13</v>
      </c>
      <c r="H30" s="19">
        <v>3</v>
      </c>
      <c r="I30" s="85"/>
      <c r="J30" s="19"/>
      <c r="K30" s="19"/>
      <c r="L30" s="19">
        <v>8</v>
      </c>
      <c r="M30" s="19"/>
      <c r="N30" s="19"/>
      <c r="O30" s="19"/>
      <c r="P30" s="19"/>
      <c r="Q30" s="19"/>
      <c r="R30" s="19"/>
      <c r="S30" s="19"/>
      <c r="T30" s="19"/>
      <c r="U30" s="19"/>
      <c r="V30" s="14">
        <f t="shared" si="0"/>
        <v>44</v>
      </c>
      <c r="X30" s="63">
        <f t="shared" si="1"/>
        <v>4</v>
      </c>
      <c r="Y30" s="63">
        <f t="shared" si="2"/>
        <v>0</v>
      </c>
    </row>
    <row r="31" spans="2:25" s="63" customFormat="1" x14ac:dyDescent="0.25">
      <c r="B31" s="126" t="s">
        <v>408</v>
      </c>
      <c r="C31" s="126" t="s">
        <v>409</v>
      </c>
      <c r="D31" s="131" t="s">
        <v>410</v>
      </c>
      <c r="E31" s="85"/>
      <c r="F31" s="85"/>
      <c r="G31" s="85">
        <v>14</v>
      </c>
      <c r="H31" s="85"/>
      <c r="I31" s="85">
        <v>14</v>
      </c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>
        <v>15</v>
      </c>
      <c r="U31" s="85"/>
      <c r="V31" s="14">
        <f t="shared" si="0"/>
        <v>43</v>
      </c>
      <c r="X31" s="63">
        <f t="shared" si="1"/>
        <v>3</v>
      </c>
      <c r="Y31" s="63">
        <f t="shared" si="2"/>
        <v>0</v>
      </c>
    </row>
    <row r="32" spans="2:25" s="63" customFormat="1" x14ac:dyDescent="0.25">
      <c r="B32" s="127" t="s">
        <v>333</v>
      </c>
      <c r="C32" s="127" t="s">
        <v>950</v>
      </c>
      <c r="D32" s="128" t="s">
        <v>277</v>
      </c>
      <c r="E32" s="85"/>
      <c r="F32" s="197"/>
      <c r="G32" s="85"/>
      <c r="H32" s="85"/>
      <c r="I32" s="197"/>
      <c r="J32" s="85"/>
      <c r="K32" s="85"/>
      <c r="L32" s="197"/>
      <c r="M32" s="197"/>
      <c r="N32" s="85">
        <v>20</v>
      </c>
      <c r="O32" s="85">
        <v>16</v>
      </c>
      <c r="P32" s="85"/>
      <c r="Q32" s="197"/>
      <c r="R32" s="85"/>
      <c r="S32" s="85"/>
      <c r="T32" s="85"/>
      <c r="U32" s="85"/>
      <c r="V32" s="14">
        <f t="shared" si="0"/>
        <v>36</v>
      </c>
      <c r="X32" s="63">
        <f t="shared" si="1"/>
        <v>2</v>
      </c>
      <c r="Y32" s="63">
        <f t="shared" si="2"/>
        <v>0</v>
      </c>
    </row>
    <row r="33" spans="2:25" s="63" customFormat="1" x14ac:dyDescent="0.25">
      <c r="B33" s="133" t="s">
        <v>703</v>
      </c>
      <c r="C33" s="133" t="s">
        <v>1082</v>
      </c>
      <c r="D33" s="133" t="s">
        <v>202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>
        <v>18</v>
      </c>
      <c r="R33" s="13"/>
      <c r="S33" s="13"/>
      <c r="T33" s="13">
        <v>18</v>
      </c>
      <c r="U33" s="13"/>
      <c r="V33" s="14">
        <f t="shared" si="0"/>
        <v>36</v>
      </c>
      <c r="X33" s="63">
        <f t="shared" si="1"/>
        <v>2</v>
      </c>
      <c r="Y33" s="63">
        <f t="shared" si="2"/>
        <v>0</v>
      </c>
    </row>
    <row r="34" spans="2:25" s="63" customFormat="1" x14ac:dyDescent="0.25">
      <c r="B34" s="126" t="s">
        <v>839</v>
      </c>
      <c r="C34" s="126" t="s">
        <v>897</v>
      </c>
      <c r="D34" s="131" t="s">
        <v>131</v>
      </c>
      <c r="E34" s="85"/>
      <c r="F34" s="85"/>
      <c r="G34" s="85"/>
      <c r="H34" s="85"/>
      <c r="I34" s="85"/>
      <c r="J34" s="85"/>
      <c r="K34" s="85"/>
      <c r="L34" s="85"/>
      <c r="M34" s="85">
        <v>4</v>
      </c>
      <c r="N34" s="85">
        <v>10</v>
      </c>
      <c r="O34" s="85">
        <v>15</v>
      </c>
      <c r="P34" s="85"/>
      <c r="Q34" s="85"/>
      <c r="R34" s="85"/>
      <c r="S34" s="85"/>
      <c r="T34" s="85">
        <v>6</v>
      </c>
      <c r="U34" s="85"/>
      <c r="V34" s="14">
        <f t="shared" si="0"/>
        <v>35</v>
      </c>
      <c r="X34" s="63">
        <f t="shared" si="1"/>
        <v>4</v>
      </c>
      <c r="Y34" s="63">
        <f t="shared" si="2"/>
        <v>0</v>
      </c>
    </row>
    <row r="35" spans="2:25" s="63" customFormat="1" x14ac:dyDescent="0.25">
      <c r="B35" s="133" t="s">
        <v>358</v>
      </c>
      <c r="C35" s="133" t="s">
        <v>359</v>
      </c>
      <c r="D35" s="133" t="s">
        <v>292</v>
      </c>
      <c r="E35" s="13"/>
      <c r="F35" s="13">
        <v>16</v>
      </c>
      <c r="G35" s="13">
        <v>18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52">
        <f t="shared" si="0"/>
        <v>34</v>
      </c>
      <c r="X35" s="63">
        <f t="shared" si="1"/>
        <v>2</v>
      </c>
      <c r="Y35" s="63">
        <f t="shared" si="2"/>
        <v>0</v>
      </c>
    </row>
    <row r="36" spans="2:25" x14ac:dyDescent="0.25">
      <c r="B36" s="127" t="s">
        <v>416</v>
      </c>
      <c r="C36" s="127" t="s">
        <v>417</v>
      </c>
      <c r="D36" s="129" t="s">
        <v>388</v>
      </c>
      <c r="E36" s="85"/>
      <c r="F36" s="85"/>
      <c r="G36" s="85">
        <v>8</v>
      </c>
      <c r="H36" s="85"/>
      <c r="I36" s="87"/>
      <c r="J36" s="85">
        <v>10</v>
      </c>
      <c r="K36" s="85"/>
      <c r="L36" s="85"/>
      <c r="M36" s="85">
        <v>11</v>
      </c>
      <c r="N36" s="85"/>
      <c r="O36" s="85"/>
      <c r="P36" s="85"/>
      <c r="Q36" s="85"/>
      <c r="R36" s="85"/>
      <c r="S36" s="85"/>
      <c r="T36" s="85"/>
      <c r="U36" s="85"/>
      <c r="V36" s="14">
        <f t="shared" si="0"/>
        <v>29</v>
      </c>
      <c r="X36" s="15">
        <f t="shared" si="1"/>
        <v>3</v>
      </c>
      <c r="Y36" s="15">
        <f t="shared" si="2"/>
        <v>0</v>
      </c>
    </row>
    <row r="37" spans="2:25" s="63" customFormat="1" x14ac:dyDescent="0.25">
      <c r="B37" s="127" t="s">
        <v>321</v>
      </c>
      <c r="C37" s="127" t="s">
        <v>1088</v>
      </c>
      <c r="D37" s="133" t="s">
        <v>201</v>
      </c>
      <c r="E37" s="13"/>
      <c r="F37" s="205"/>
      <c r="G37" s="13"/>
      <c r="H37" s="13"/>
      <c r="I37" s="205"/>
      <c r="J37" s="13"/>
      <c r="K37" s="13"/>
      <c r="L37" s="205"/>
      <c r="M37" s="205"/>
      <c r="N37" s="13"/>
      <c r="O37" s="13"/>
      <c r="P37" s="13"/>
      <c r="Q37" s="205"/>
      <c r="R37" s="13">
        <v>18</v>
      </c>
      <c r="S37" s="13">
        <v>11</v>
      </c>
      <c r="T37" s="13"/>
      <c r="U37" s="13"/>
      <c r="V37" s="14">
        <f t="shared" si="0"/>
        <v>29</v>
      </c>
      <c r="X37" s="63">
        <f t="shared" si="1"/>
        <v>2</v>
      </c>
      <c r="Y37" s="63">
        <f t="shared" si="2"/>
        <v>0</v>
      </c>
    </row>
    <row r="38" spans="2:25" s="63" customFormat="1" x14ac:dyDescent="0.25">
      <c r="B38" s="127" t="s">
        <v>893</v>
      </c>
      <c r="C38" s="127" t="s">
        <v>894</v>
      </c>
      <c r="D38" s="129" t="s">
        <v>153</v>
      </c>
      <c r="E38" s="85"/>
      <c r="F38" s="85"/>
      <c r="G38" s="85"/>
      <c r="H38" s="85"/>
      <c r="I38" s="85"/>
      <c r="J38" s="85"/>
      <c r="K38" s="85"/>
      <c r="L38" s="85"/>
      <c r="M38" s="85">
        <v>7</v>
      </c>
      <c r="N38" s="85"/>
      <c r="O38" s="85"/>
      <c r="P38" s="85"/>
      <c r="Q38" s="85"/>
      <c r="R38" s="85"/>
      <c r="S38" s="85"/>
      <c r="T38" s="85"/>
      <c r="U38" s="85">
        <v>20</v>
      </c>
      <c r="V38" s="14">
        <f t="shared" si="0"/>
        <v>27</v>
      </c>
      <c r="X38" s="63">
        <f t="shared" si="1"/>
        <v>1</v>
      </c>
      <c r="Y38" s="63">
        <f t="shared" si="2"/>
        <v>0</v>
      </c>
    </row>
    <row r="39" spans="2:25" s="63" customFormat="1" x14ac:dyDescent="0.25">
      <c r="B39" s="126" t="s">
        <v>705</v>
      </c>
      <c r="C39" s="126" t="s">
        <v>706</v>
      </c>
      <c r="D39" s="131" t="s">
        <v>707</v>
      </c>
      <c r="E39" s="85"/>
      <c r="F39" s="197"/>
      <c r="G39" s="85"/>
      <c r="H39" s="85"/>
      <c r="I39" s="197"/>
      <c r="J39" s="85">
        <v>16</v>
      </c>
      <c r="K39" s="85"/>
      <c r="L39" s="197"/>
      <c r="M39" s="197"/>
      <c r="N39" s="85"/>
      <c r="O39" s="85">
        <v>8</v>
      </c>
      <c r="P39" s="85"/>
      <c r="Q39" s="197"/>
      <c r="R39" s="85"/>
      <c r="S39" s="85"/>
      <c r="T39" s="85"/>
      <c r="U39" s="85"/>
      <c r="V39" s="14">
        <f t="shared" si="0"/>
        <v>24</v>
      </c>
      <c r="X39" s="63">
        <f t="shared" si="1"/>
        <v>2</v>
      </c>
      <c r="Y39" s="63">
        <f t="shared" si="2"/>
        <v>0</v>
      </c>
    </row>
    <row r="40" spans="2:25" s="63" customFormat="1" x14ac:dyDescent="0.25">
      <c r="B40" s="127" t="s">
        <v>406</v>
      </c>
      <c r="C40" s="127" t="s">
        <v>407</v>
      </c>
      <c r="D40" s="127" t="s">
        <v>156</v>
      </c>
      <c r="E40" s="85"/>
      <c r="F40" s="197"/>
      <c r="G40" s="85">
        <v>16</v>
      </c>
      <c r="H40" s="85"/>
      <c r="I40" s="197"/>
      <c r="J40" s="85">
        <v>8</v>
      </c>
      <c r="K40" s="85"/>
      <c r="L40" s="197"/>
      <c r="M40" s="197"/>
      <c r="N40" s="85"/>
      <c r="O40" s="85"/>
      <c r="P40" s="85"/>
      <c r="Q40" s="197"/>
      <c r="R40" s="85"/>
      <c r="S40" s="85"/>
      <c r="T40" s="85"/>
      <c r="U40" s="85"/>
      <c r="V40" s="14">
        <f t="shared" si="0"/>
        <v>24</v>
      </c>
      <c r="X40" s="63">
        <f t="shared" si="1"/>
        <v>2</v>
      </c>
      <c r="Y40" s="63">
        <f t="shared" si="2"/>
        <v>0</v>
      </c>
    </row>
    <row r="41" spans="2:25" s="63" customFormat="1" x14ac:dyDescent="0.25">
      <c r="B41" s="127" t="s">
        <v>333</v>
      </c>
      <c r="C41" s="127" t="s">
        <v>957</v>
      </c>
      <c r="D41" s="127" t="s">
        <v>277</v>
      </c>
      <c r="E41" s="85"/>
      <c r="F41" s="197"/>
      <c r="G41" s="85"/>
      <c r="H41" s="85"/>
      <c r="I41" s="197"/>
      <c r="J41" s="85"/>
      <c r="K41" s="85"/>
      <c r="L41" s="197"/>
      <c r="M41" s="197"/>
      <c r="N41" s="85">
        <v>8</v>
      </c>
      <c r="O41" s="85">
        <v>14</v>
      </c>
      <c r="P41" s="85"/>
      <c r="Q41" s="197"/>
      <c r="R41" s="85"/>
      <c r="S41" s="85"/>
      <c r="T41" s="85"/>
      <c r="U41" s="85"/>
      <c r="V41" s="14">
        <f t="shared" si="0"/>
        <v>22</v>
      </c>
      <c r="X41" s="63">
        <f t="shared" si="1"/>
        <v>2</v>
      </c>
      <c r="Y41" s="63">
        <f t="shared" si="2"/>
        <v>0</v>
      </c>
    </row>
    <row r="42" spans="2:25" x14ac:dyDescent="0.25">
      <c r="B42" s="126" t="s">
        <v>310</v>
      </c>
      <c r="C42" s="126" t="s">
        <v>311</v>
      </c>
      <c r="D42" s="136" t="s">
        <v>156</v>
      </c>
      <c r="E42" s="85">
        <v>12</v>
      </c>
      <c r="F42" s="197"/>
      <c r="G42" s="85">
        <v>9</v>
      </c>
      <c r="H42" s="85"/>
      <c r="I42" s="197"/>
      <c r="J42" s="85"/>
      <c r="K42" s="85"/>
      <c r="L42" s="197"/>
      <c r="M42" s="197"/>
      <c r="N42" s="85"/>
      <c r="O42" s="85"/>
      <c r="P42" s="85"/>
      <c r="Q42" s="197"/>
      <c r="R42" s="85"/>
      <c r="S42" s="85"/>
      <c r="T42" s="85"/>
      <c r="U42" s="85"/>
      <c r="V42" s="14">
        <f t="shared" ref="V42:V73" si="3">SUM(E42:U42)</f>
        <v>21</v>
      </c>
      <c r="X42" s="15">
        <f t="shared" si="1"/>
        <v>2</v>
      </c>
      <c r="Y42" s="15">
        <f t="shared" si="2"/>
        <v>0</v>
      </c>
    </row>
    <row r="43" spans="2:25" s="63" customFormat="1" x14ac:dyDescent="0.25">
      <c r="B43" s="127" t="s">
        <v>521</v>
      </c>
      <c r="C43" s="127" t="s">
        <v>522</v>
      </c>
      <c r="D43" s="128" t="s">
        <v>202</v>
      </c>
      <c r="E43" s="85"/>
      <c r="F43" s="197"/>
      <c r="G43" s="85"/>
      <c r="H43" s="85">
        <v>20</v>
      </c>
      <c r="I43" s="197"/>
      <c r="J43" s="85"/>
      <c r="K43" s="85"/>
      <c r="L43" s="197"/>
      <c r="M43" s="197"/>
      <c r="N43" s="85"/>
      <c r="O43" s="85"/>
      <c r="P43" s="85"/>
      <c r="Q43" s="197"/>
      <c r="R43" s="85"/>
      <c r="S43" s="85"/>
      <c r="T43" s="85"/>
      <c r="U43" s="85"/>
      <c r="V43" s="14">
        <f t="shared" si="3"/>
        <v>20</v>
      </c>
      <c r="X43" s="63">
        <f t="shared" si="1"/>
        <v>1</v>
      </c>
      <c r="Y43" s="63">
        <f t="shared" si="2"/>
        <v>0</v>
      </c>
    </row>
    <row r="44" spans="2:25" s="63" customFormat="1" x14ac:dyDescent="0.25">
      <c r="B44" s="127" t="s">
        <v>268</v>
      </c>
      <c r="C44" s="127" t="s">
        <v>269</v>
      </c>
      <c r="D44" s="128" t="s">
        <v>180</v>
      </c>
      <c r="E44" s="85"/>
      <c r="F44" s="85"/>
      <c r="G44" s="85"/>
      <c r="H44" s="85"/>
      <c r="I44" s="85"/>
      <c r="J44" s="85"/>
      <c r="K44" s="85"/>
      <c r="L44" s="85"/>
      <c r="M44" s="85">
        <v>7</v>
      </c>
      <c r="N44" s="85"/>
      <c r="O44" s="85">
        <v>13</v>
      </c>
      <c r="P44" s="85"/>
      <c r="Q44" s="85"/>
      <c r="R44" s="85"/>
      <c r="S44" s="85"/>
      <c r="T44" s="85"/>
      <c r="U44" s="85"/>
      <c r="V44" s="14">
        <f t="shared" si="3"/>
        <v>20</v>
      </c>
      <c r="X44" s="63">
        <f t="shared" si="1"/>
        <v>2</v>
      </c>
      <c r="Y44" s="63">
        <f t="shared" si="2"/>
        <v>0</v>
      </c>
    </row>
    <row r="45" spans="2:25" s="63" customFormat="1" x14ac:dyDescent="0.25">
      <c r="B45" s="126" t="s">
        <v>232</v>
      </c>
      <c r="C45" s="126" t="s">
        <v>323</v>
      </c>
      <c r="D45" s="136" t="s">
        <v>234</v>
      </c>
      <c r="E45" s="85">
        <v>6</v>
      </c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>
        <v>14</v>
      </c>
      <c r="R45" s="85"/>
      <c r="S45" s="85"/>
      <c r="T45" s="85"/>
      <c r="U45" s="85"/>
      <c r="V45" s="14">
        <f t="shared" si="3"/>
        <v>20</v>
      </c>
      <c r="X45" s="63">
        <f t="shared" si="1"/>
        <v>2</v>
      </c>
      <c r="Y45" s="63">
        <f t="shared" si="2"/>
        <v>0</v>
      </c>
    </row>
    <row r="46" spans="2:25" s="63" customFormat="1" x14ac:dyDescent="0.25">
      <c r="B46" s="127" t="s">
        <v>232</v>
      </c>
      <c r="C46" s="127" t="s">
        <v>1006</v>
      </c>
      <c r="D46" s="127" t="s">
        <v>234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>
        <v>20</v>
      </c>
      <c r="R46" s="85"/>
      <c r="S46" s="85"/>
      <c r="T46" s="85"/>
      <c r="U46" s="85"/>
      <c r="V46" s="14">
        <f t="shared" si="3"/>
        <v>20</v>
      </c>
      <c r="X46" s="63">
        <f t="shared" si="1"/>
        <v>1</v>
      </c>
      <c r="Y46" s="63">
        <f t="shared" si="2"/>
        <v>0</v>
      </c>
    </row>
    <row r="47" spans="2:25" x14ac:dyDescent="0.25">
      <c r="B47" s="127" t="s">
        <v>403</v>
      </c>
      <c r="C47" s="127" t="s">
        <v>404</v>
      </c>
      <c r="D47" s="128" t="s">
        <v>405</v>
      </c>
      <c r="E47" s="85"/>
      <c r="F47" s="197"/>
      <c r="G47" s="85">
        <v>20</v>
      </c>
      <c r="H47" s="85"/>
      <c r="I47" s="197"/>
      <c r="J47" s="85"/>
      <c r="K47" s="85"/>
      <c r="L47" s="197"/>
      <c r="M47" s="197"/>
      <c r="N47" s="85"/>
      <c r="O47" s="85"/>
      <c r="P47" s="85"/>
      <c r="Q47" s="197"/>
      <c r="R47" s="85"/>
      <c r="S47" s="85"/>
      <c r="T47" s="85"/>
      <c r="U47" s="85"/>
      <c r="V47" s="14">
        <f t="shared" si="3"/>
        <v>20</v>
      </c>
      <c r="X47" s="15">
        <f t="shared" si="1"/>
        <v>1</v>
      </c>
      <c r="Y47" s="15">
        <f t="shared" si="2"/>
        <v>0</v>
      </c>
    </row>
    <row r="48" spans="2:25" x14ac:dyDescent="0.25">
      <c r="B48" s="127" t="s">
        <v>609</v>
      </c>
      <c r="C48" s="127" t="s">
        <v>1132</v>
      </c>
      <c r="D48" s="128" t="s">
        <v>440</v>
      </c>
      <c r="E48" s="85"/>
      <c r="F48" s="197"/>
      <c r="G48" s="85"/>
      <c r="H48" s="85"/>
      <c r="I48" s="197"/>
      <c r="J48" s="85"/>
      <c r="K48" s="85"/>
      <c r="L48" s="197"/>
      <c r="M48" s="197"/>
      <c r="N48" s="85"/>
      <c r="O48" s="85"/>
      <c r="P48" s="85"/>
      <c r="Q48" s="197"/>
      <c r="R48" s="85"/>
      <c r="S48" s="85">
        <v>20</v>
      </c>
      <c r="T48" s="85"/>
      <c r="U48" s="85"/>
      <c r="V48" s="14">
        <f t="shared" si="3"/>
        <v>20</v>
      </c>
      <c r="X48" s="15">
        <f t="shared" si="1"/>
        <v>1</v>
      </c>
      <c r="Y48" s="15">
        <f t="shared" si="2"/>
        <v>0</v>
      </c>
    </row>
    <row r="49" spans="2:25" s="63" customFormat="1" x14ac:dyDescent="0.25">
      <c r="B49" s="127" t="s">
        <v>1085</v>
      </c>
      <c r="C49" s="127" t="s">
        <v>1086</v>
      </c>
      <c r="D49" s="127" t="s">
        <v>1087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>
        <v>6</v>
      </c>
      <c r="R49" s="85"/>
      <c r="S49" s="85"/>
      <c r="T49" s="85"/>
      <c r="U49" s="85">
        <v>14</v>
      </c>
      <c r="V49" s="14">
        <f t="shared" si="3"/>
        <v>20</v>
      </c>
      <c r="X49" s="63">
        <f t="shared" si="1"/>
        <v>1</v>
      </c>
      <c r="Y49" s="63">
        <f t="shared" si="2"/>
        <v>0</v>
      </c>
    </row>
    <row r="50" spans="2:25" x14ac:dyDescent="0.25">
      <c r="B50" s="127" t="s">
        <v>523</v>
      </c>
      <c r="C50" s="127" t="s">
        <v>524</v>
      </c>
      <c r="D50" s="128" t="s">
        <v>190</v>
      </c>
      <c r="E50" s="85"/>
      <c r="F50" s="197"/>
      <c r="G50" s="85"/>
      <c r="H50" s="85">
        <v>18</v>
      </c>
      <c r="I50" s="197"/>
      <c r="J50" s="85"/>
      <c r="K50" s="85"/>
      <c r="L50" s="197"/>
      <c r="M50" s="197"/>
      <c r="N50" s="85"/>
      <c r="O50" s="85"/>
      <c r="P50" s="85"/>
      <c r="Q50" s="197"/>
      <c r="R50" s="85"/>
      <c r="S50" s="85"/>
      <c r="T50" s="85"/>
      <c r="U50" s="85"/>
      <c r="V50" s="14">
        <f t="shared" si="3"/>
        <v>18</v>
      </c>
      <c r="X50" s="15">
        <f t="shared" si="1"/>
        <v>1</v>
      </c>
      <c r="Y50" s="15">
        <f t="shared" si="2"/>
        <v>0</v>
      </c>
    </row>
    <row r="51" spans="2:25" s="63" customFormat="1" x14ac:dyDescent="0.25">
      <c r="B51" s="133" t="s">
        <v>978</v>
      </c>
      <c r="C51" s="133" t="s">
        <v>979</v>
      </c>
      <c r="D51" s="133" t="s">
        <v>542</v>
      </c>
      <c r="E51" s="13"/>
      <c r="F51" s="205"/>
      <c r="G51" s="13"/>
      <c r="H51" s="13"/>
      <c r="I51" s="205"/>
      <c r="J51" s="13"/>
      <c r="K51" s="13"/>
      <c r="L51" s="205"/>
      <c r="M51" s="205"/>
      <c r="N51" s="13"/>
      <c r="O51" s="13">
        <v>7</v>
      </c>
      <c r="P51" s="13"/>
      <c r="Q51" s="205"/>
      <c r="R51" s="13">
        <v>11</v>
      </c>
      <c r="S51" s="13"/>
      <c r="T51" s="13"/>
      <c r="U51" s="13"/>
      <c r="V51" s="14">
        <f t="shared" si="3"/>
        <v>18</v>
      </c>
      <c r="X51" s="63">
        <f t="shared" si="1"/>
        <v>2</v>
      </c>
      <c r="Y51" s="63">
        <f t="shared" si="2"/>
        <v>0</v>
      </c>
    </row>
    <row r="52" spans="2:25" s="63" customFormat="1" x14ac:dyDescent="0.25">
      <c r="B52" s="126" t="s">
        <v>298</v>
      </c>
      <c r="C52" s="126" t="s">
        <v>299</v>
      </c>
      <c r="D52" s="136" t="s">
        <v>156</v>
      </c>
      <c r="E52" s="85">
        <v>18</v>
      </c>
      <c r="F52" s="197"/>
      <c r="G52" s="85"/>
      <c r="H52" s="85"/>
      <c r="I52" s="197"/>
      <c r="J52" s="85"/>
      <c r="K52" s="85"/>
      <c r="L52" s="197"/>
      <c r="M52" s="197"/>
      <c r="N52" s="85"/>
      <c r="O52" s="85"/>
      <c r="P52" s="85"/>
      <c r="Q52" s="197"/>
      <c r="R52" s="85"/>
      <c r="S52" s="85"/>
      <c r="T52" s="85"/>
      <c r="U52" s="85"/>
      <c r="V52" s="14">
        <f t="shared" si="3"/>
        <v>18</v>
      </c>
      <c r="X52" s="63">
        <f t="shared" si="1"/>
        <v>1</v>
      </c>
      <c r="Y52" s="63">
        <f t="shared" si="2"/>
        <v>0</v>
      </c>
    </row>
    <row r="53" spans="2:25" x14ac:dyDescent="0.25">
      <c r="B53" s="126" t="s">
        <v>339</v>
      </c>
      <c r="C53" s="126" t="s">
        <v>357</v>
      </c>
      <c r="D53" s="131" t="s">
        <v>341</v>
      </c>
      <c r="E53" s="85"/>
      <c r="F53" s="85">
        <v>18</v>
      </c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14">
        <f t="shared" si="3"/>
        <v>18</v>
      </c>
      <c r="X53" s="15">
        <f t="shared" si="1"/>
        <v>1</v>
      </c>
      <c r="Y53" s="15">
        <f t="shared" si="2"/>
        <v>0</v>
      </c>
    </row>
    <row r="54" spans="2:25" x14ac:dyDescent="0.25">
      <c r="B54" s="126" t="s">
        <v>558</v>
      </c>
      <c r="C54" s="126" t="s">
        <v>559</v>
      </c>
      <c r="D54" s="131" t="s">
        <v>560</v>
      </c>
      <c r="E54" s="85"/>
      <c r="F54" s="85"/>
      <c r="G54" s="85"/>
      <c r="H54" s="85"/>
      <c r="I54" s="85">
        <v>18</v>
      </c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14">
        <f t="shared" si="3"/>
        <v>18</v>
      </c>
      <c r="X54" s="15">
        <f t="shared" si="1"/>
        <v>1</v>
      </c>
      <c r="Y54" s="15">
        <f t="shared" si="2"/>
        <v>0</v>
      </c>
    </row>
    <row r="55" spans="2:25" x14ac:dyDescent="0.25">
      <c r="B55" s="127" t="s">
        <v>888</v>
      </c>
      <c r="C55" s="127" t="s">
        <v>889</v>
      </c>
      <c r="D55" s="128" t="s">
        <v>890</v>
      </c>
      <c r="E55" s="85"/>
      <c r="F55" s="85"/>
      <c r="G55" s="85"/>
      <c r="H55" s="85"/>
      <c r="I55" s="85"/>
      <c r="J55" s="85"/>
      <c r="K55" s="85"/>
      <c r="L55" s="85"/>
      <c r="M55" s="85">
        <v>12</v>
      </c>
      <c r="N55" s="85"/>
      <c r="O55" s="85"/>
      <c r="P55" s="85"/>
      <c r="Q55" s="85">
        <v>5</v>
      </c>
      <c r="R55" s="85"/>
      <c r="S55" s="85"/>
      <c r="T55" s="85"/>
      <c r="U55" s="85"/>
      <c r="V55" s="14">
        <f t="shared" si="3"/>
        <v>17</v>
      </c>
      <c r="X55" s="15">
        <f t="shared" si="1"/>
        <v>2</v>
      </c>
      <c r="Y55" s="15">
        <f t="shared" si="2"/>
        <v>0</v>
      </c>
    </row>
    <row r="56" spans="2:25" s="63" customFormat="1" x14ac:dyDescent="0.25">
      <c r="B56" s="126" t="s">
        <v>413</v>
      </c>
      <c r="C56" s="126" t="s">
        <v>414</v>
      </c>
      <c r="D56" s="131" t="s">
        <v>415</v>
      </c>
      <c r="E56" s="85"/>
      <c r="F56" s="197"/>
      <c r="G56" s="85">
        <v>10</v>
      </c>
      <c r="H56" s="85">
        <v>6</v>
      </c>
      <c r="I56" s="197"/>
      <c r="J56" s="85"/>
      <c r="K56" s="85"/>
      <c r="L56" s="197"/>
      <c r="M56" s="197"/>
      <c r="N56" s="85"/>
      <c r="O56" s="85"/>
      <c r="P56" s="85"/>
      <c r="Q56" s="197"/>
      <c r="R56" s="85"/>
      <c r="S56" s="85"/>
      <c r="T56" s="85"/>
      <c r="U56" s="85"/>
      <c r="V56" s="14">
        <f t="shared" si="3"/>
        <v>16</v>
      </c>
      <c r="X56" s="63">
        <f t="shared" si="1"/>
        <v>2</v>
      </c>
      <c r="Y56" s="63">
        <f t="shared" si="2"/>
        <v>0</v>
      </c>
    </row>
    <row r="57" spans="2:25" x14ac:dyDescent="0.25">
      <c r="B57" s="133" t="s">
        <v>728</v>
      </c>
      <c r="C57" s="133" t="s">
        <v>729</v>
      </c>
      <c r="D57" s="133" t="s">
        <v>149</v>
      </c>
      <c r="E57" s="13"/>
      <c r="F57" s="205"/>
      <c r="G57" s="13"/>
      <c r="H57" s="13"/>
      <c r="I57" s="205"/>
      <c r="J57" s="13"/>
      <c r="K57" s="13">
        <v>16</v>
      </c>
      <c r="L57" s="205"/>
      <c r="M57" s="205"/>
      <c r="N57" s="13"/>
      <c r="O57" s="13"/>
      <c r="P57" s="13"/>
      <c r="Q57" s="205"/>
      <c r="R57" s="13"/>
      <c r="S57" s="13"/>
      <c r="T57" s="13"/>
      <c r="U57" s="13"/>
      <c r="V57" s="52">
        <f t="shared" si="3"/>
        <v>16</v>
      </c>
      <c r="X57" s="15">
        <f t="shared" si="1"/>
        <v>1</v>
      </c>
      <c r="Y57" s="15">
        <f t="shared" si="2"/>
        <v>0</v>
      </c>
    </row>
    <row r="58" spans="2:25" s="63" customFormat="1" x14ac:dyDescent="0.25">
      <c r="B58" s="127" t="s">
        <v>951</v>
      </c>
      <c r="C58" s="127" t="s">
        <v>142</v>
      </c>
      <c r="D58" s="128" t="s">
        <v>143</v>
      </c>
      <c r="E58" s="85"/>
      <c r="F58" s="197"/>
      <c r="G58" s="85"/>
      <c r="H58" s="85"/>
      <c r="I58" s="197"/>
      <c r="J58" s="85"/>
      <c r="K58" s="85"/>
      <c r="L58" s="197"/>
      <c r="M58" s="197"/>
      <c r="N58" s="85">
        <v>16</v>
      </c>
      <c r="O58" s="85"/>
      <c r="P58" s="85"/>
      <c r="Q58" s="197"/>
      <c r="R58" s="85"/>
      <c r="S58" s="85"/>
      <c r="T58" s="85"/>
      <c r="U58" s="85"/>
      <c r="V58" s="14">
        <f t="shared" si="3"/>
        <v>16</v>
      </c>
      <c r="X58" s="63">
        <f t="shared" si="1"/>
        <v>1</v>
      </c>
      <c r="Y58" s="63">
        <f t="shared" si="2"/>
        <v>0</v>
      </c>
    </row>
    <row r="59" spans="2:25" x14ac:dyDescent="0.25">
      <c r="B59" s="133" t="s">
        <v>952</v>
      </c>
      <c r="C59" s="133" t="s">
        <v>953</v>
      </c>
      <c r="D59" s="133" t="s">
        <v>625</v>
      </c>
      <c r="E59" s="13"/>
      <c r="F59" s="205"/>
      <c r="G59" s="13"/>
      <c r="H59" s="13"/>
      <c r="I59" s="205"/>
      <c r="J59" s="13"/>
      <c r="K59" s="13"/>
      <c r="L59" s="205"/>
      <c r="M59" s="205"/>
      <c r="N59" s="13">
        <v>15</v>
      </c>
      <c r="O59" s="13"/>
      <c r="P59" s="13"/>
      <c r="Q59" s="205"/>
      <c r="R59" s="13"/>
      <c r="S59" s="13"/>
      <c r="T59" s="13"/>
      <c r="U59" s="13"/>
      <c r="V59" s="14">
        <f t="shared" si="3"/>
        <v>15</v>
      </c>
      <c r="X59" s="15">
        <f t="shared" si="1"/>
        <v>1</v>
      </c>
      <c r="Y59" s="15">
        <f t="shared" si="2"/>
        <v>0</v>
      </c>
    </row>
    <row r="60" spans="2:25" x14ac:dyDescent="0.25">
      <c r="B60" s="127" t="s">
        <v>360</v>
      </c>
      <c r="C60" s="127" t="s">
        <v>361</v>
      </c>
      <c r="D60" s="128" t="s">
        <v>337</v>
      </c>
      <c r="E60" s="85"/>
      <c r="F60" s="85">
        <v>15</v>
      </c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14">
        <f t="shared" si="3"/>
        <v>15</v>
      </c>
      <c r="X60" s="15">
        <f t="shared" si="1"/>
        <v>1</v>
      </c>
      <c r="Y60" s="15">
        <f t="shared" si="2"/>
        <v>0</v>
      </c>
    </row>
    <row r="61" spans="2:25" x14ac:dyDescent="0.25">
      <c r="B61" s="126" t="s">
        <v>305</v>
      </c>
      <c r="C61" s="126" t="s">
        <v>306</v>
      </c>
      <c r="D61" s="136" t="s">
        <v>286</v>
      </c>
      <c r="E61" s="85">
        <v>14</v>
      </c>
      <c r="F61" s="197"/>
      <c r="G61" s="85"/>
      <c r="H61" s="85"/>
      <c r="I61" s="197"/>
      <c r="J61" s="85"/>
      <c r="K61" s="85"/>
      <c r="L61" s="197"/>
      <c r="M61" s="197"/>
      <c r="N61" s="85"/>
      <c r="O61" s="85"/>
      <c r="P61" s="85"/>
      <c r="Q61" s="197"/>
      <c r="R61" s="85"/>
      <c r="S61" s="85"/>
      <c r="T61" s="85"/>
      <c r="U61" s="85"/>
      <c r="V61" s="14">
        <f t="shared" si="3"/>
        <v>14</v>
      </c>
      <c r="X61" s="15">
        <f t="shared" si="1"/>
        <v>1</v>
      </c>
      <c r="Y61" s="15">
        <f t="shared" si="2"/>
        <v>0</v>
      </c>
    </row>
    <row r="62" spans="2:25" s="63" customFormat="1" x14ac:dyDescent="0.25">
      <c r="B62" s="126" t="s">
        <v>275</v>
      </c>
      <c r="C62" s="126" t="s">
        <v>362</v>
      </c>
      <c r="D62" s="131" t="s">
        <v>277</v>
      </c>
      <c r="E62" s="85"/>
      <c r="F62" s="85">
        <v>14</v>
      </c>
      <c r="G62" s="85"/>
      <c r="H62" s="85"/>
      <c r="I62" s="87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14">
        <f t="shared" si="3"/>
        <v>14</v>
      </c>
      <c r="X62" s="63">
        <f t="shared" si="1"/>
        <v>1</v>
      </c>
      <c r="Y62" s="63">
        <f t="shared" si="2"/>
        <v>0</v>
      </c>
    </row>
    <row r="63" spans="2:25" s="63" customFormat="1" x14ac:dyDescent="0.25">
      <c r="B63" s="127" t="s">
        <v>521</v>
      </c>
      <c r="C63" s="127" t="s">
        <v>527</v>
      </c>
      <c r="D63" s="128" t="s">
        <v>202</v>
      </c>
      <c r="E63" s="85"/>
      <c r="F63" s="197"/>
      <c r="G63" s="85"/>
      <c r="H63" s="85">
        <v>13</v>
      </c>
      <c r="I63" s="197"/>
      <c r="J63" s="85"/>
      <c r="K63" s="85"/>
      <c r="L63" s="197"/>
      <c r="M63" s="197"/>
      <c r="N63" s="85"/>
      <c r="O63" s="85"/>
      <c r="P63" s="85"/>
      <c r="Q63" s="197"/>
      <c r="R63" s="85"/>
      <c r="S63" s="85"/>
      <c r="T63" s="85"/>
      <c r="U63" s="85"/>
      <c r="V63" s="14">
        <f t="shared" si="3"/>
        <v>13</v>
      </c>
      <c r="X63" s="63">
        <f t="shared" si="1"/>
        <v>1</v>
      </c>
      <c r="Y63" s="63">
        <f t="shared" si="2"/>
        <v>0</v>
      </c>
    </row>
    <row r="64" spans="2:25" x14ac:dyDescent="0.25">
      <c r="B64" s="133" t="s">
        <v>561</v>
      </c>
      <c r="C64" s="133" t="s">
        <v>562</v>
      </c>
      <c r="D64" s="133" t="s">
        <v>563</v>
      </c>
      <c r="E64" s="13"/>
      <c r="F64" s="13"/>
      <c r="G64" s="13"/>
      <c r="H64" s="13"/>
      <c r="I64" s="13">
        <v>13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52">
        <f t="shared" si="3"/>
        <v>13</v>
      </c>
      <c r="X64" s="15">
        <f t="shared" si="1"/>
        <v>1</v>
      </c>
      <c r="Y64" s="15">
        <f t="shared" si="2"/>
        <v>0</v>
      </c>
    </row>
    <row r="65" spans="2:25" s="63" customFormat="1" x14ac:dyDescent="0.25">
      <c r="B65" s="127" t="s">
        <v>708</v>
      </c>
      <c r="C65" s="127" t="s">
        <v>709</v>
      </c>
      <c r="D65" s="128" t="s">
        <v>309</v>
      </c>
      <c r="E65" s="85"/>
      <c r="F65" s="197"/>
      <c r="G65" s="85"/>
      <c r="H65" s="85"/>
      <c r="I65" s="197"/>
      <c r="J65" s="85">
        <v>13</v>
      </c>
      <c r="K65" s="85"/>
      <c r="L65" s="197"/>
      <c r="M65" s="197"/>
      <c r="N65" s="85"/>
      <c r="O65" s="85"/>
      <c r="P65" s="85"/>
      <c r="Q65" s="197"/>
      <c r="R65" s="85"/>
      <c r="S65" s="85"/>
      <c r="T65" s="85"/>
      <c r="U65" s="85"/>
      <c r="V65" s="14">
        <f t="shared" si="3"/>
        <v>13</v>
      </c>
      <c r="X65" s="63">
        <f t="shared" si="1"/>
        <v>1</v>
      </c>
      <c r="Y65" s="63">
        <f t="shared" si="2"/>
        <v>0</v>
      </c>
    </row>
    <row r="66" spans="2:25" x14ac:dyDescent="0.25">
      <c r="B66" s="126" t="s">
        <v>1133</v>
      </c>
      <c r="C66" s="126" t="s">
        <v>1134</v>
      </c>
      <c r="D66" s="131" t="s">
        <v>597</v>
      </c>
      <c r="E66" s="85"/>
      <c r="F66" s="197"/>
      <c r="G66" s="85"/>
      <c r="H66" s="85"/>
      <c r="I66" s="197"/>
      <c r="J66" s="85"/>
      <c r="K66" s="85"/>
      <c r="L66" s="197"/>
      <c r="M66" s="197"/>
      <c r="N66" s="85"/>
      <c r="O66" s="85"/>
      <c r="P66" s="85"/>
      <c r="Q66" s="197"/>
      <c r="R66" s="85"/>
      <c r="S66" s="85">
        <v>13</v>
      </c>
      <c r="T66" s="85"/>
      <c r="U66" s="85"/>
      <c r="V66" s="14">
        <f t="shared" si="3"/>
        <v>13</v>
      </c>
      <c r="X66" s="15">
        <f t="shared" si="1"/>
        <v>1</v>
      </c>
      <c r="Y66" s="15">
        <f t="shared" si="2"/>
        <v>0</v>
      </c>
    </row>
    <row r="67" spans="2:25" s="63" customFormat="1" x14ac:dyDescent="0.25">
      <c r="B67" s="133" t="s">
        <v>528</v>
      </c>
      <c r="C67" s="133" t="s">
        <v>529</v>
      </c>
      <c r="D67" s="133" t="s">
        <v>530</v>
      </c>
      <c r="E67" s="13"/>
      <c r="F67" s="205"/>
      <c r="G67" s="13"/>
      <c r="H67" s="13">
        <v>12</v>
      </c>
      <c r="I67" s="205"/>
      <c r="J67" s="13"/>
      <c r="K67" s="13"/>
      <c r="L67" s="205"/>
      <c r="M67" s="205"/>
      <c r="N67" s="13"/>
      <c r="O67" s="13"/>
      <c r="P67" s="13"/>
      <c r="Q67" s="205"/>
      <c r="R67" s="13"/>
      <c r="S67" s="13"/>
      <c r="T67" s="13"/>
      <c r="U67" s="13"/>
      <c r="V67" s="14">
        <f t="shared" si="3"/>
        <v>12</v>
      </c>
      <c r="X67" s="63">
        <f t="shared" si="1"/>
        <v>1</v>
      </c>
      <c r="Y67" s="63">
        <f t="shared" si="2"/>
        <v>0</v>
      </c>
    </row>
    <row r="68" spans="2:25" s="63" customFormat="1" x14ac:dyDescent="0.25">
      <c r="B68" s="133" t="s">
        <v>411</v>
      </c>
      <c r="C68" s="133" t="s">
        <v>412</v>
      </c>
      <c r="D68" s="133" t="s">
        <v>131</v>
      </c>
      <c r="E68" s="13"/>
      <c r="F68" s="205"/>
      <c r="G68" s="13">
        <v>12</v>
      </c>
      <c r="H68" s="13"/>
      <c r="I68" s="205"/>
      <c r="J68" s="13"/>
      <c r="K68" s="13"/>
      <c r="L68" s="205"/>
      <c r="M68" s="205"/>
      <c r="N68" s="13"/>
      <c r="O68" s="13"/>
      <c r="P68" s="13"/>
      <c r="Q68" s="205"/>
      <c r="R68" s="13"/>
      <c r="S68" s="13"/>
      <c r="T68" s="13"/>
      <c r="U68" s="13"/>
      <c r="V68" s="14">
        <f t="shared" si="3"/>
        <v>12</v>
      </c>
      <c r="X68" s="63">
        <f t="shared" si="1"/>
        <v>1</v>
      </c>
      <c r="Y68" s="63">
        <f t="shared" si="2"/>
        <v>0</v>
      </c>
    </row>
    <row r="69" spans="2:25" x14ac:dyDescent="0.25">
      <c r="B69" s="126" t="s">
        <v>841</v>
      </c>
      <c r="C69" s="126" t="s">
        <v>954</v>
      </c>
      <c r="D69" s="131" t="s">
        <v>659</v>
      </c>
      <c r="E69" s="19"/>
      <c r="F69" s="197"/>
      <c r="G69" s="19"/>
      <c r="H69" s="19"/>
      <c r="I69" s="197"/>
      <c r="J69" s="19"/>
      <c r="K69" s="19"/>
      <c r="L69" s="197"/>
      <c r="M69" s="197"/>
      <c r="N69" s="19">
        <v>12</v>
      </c>
      <c r="O69" s="19"/>
      <c r="P69" s="19"/>
      <c r="Q69" s="197"/>
      <c r="R69" s="19"/>
      <c r="S69" s="19"/>
      <c r="T69" s="19"/>
      <c r="U69" s="19"/>
      <c r="V69" s="14">
        <f t="shared" si="3"/>
        <v>12</v>
      </c>
      <c r="X69" s="15">
        <f t="shared" si="1"/>
        <v>1</v>
      </c>
      <c r="Y69" s="15">
        <f t="shared" si="2"/>
        <v>0</v>
      </c>
    </row>
    <row r="70" spans="2:25" x14ac:dyDescent="0.25">
      <c r="B70" s="126" t="s">
        <v>275</v>
      </c>
      <c r="C70" s="126" t="s">
        <v>276</v>
      </c>
      <c r="D70" s="131" t="s">
        <v>277</v>
      </c>
      <c r="E70" s="85"/>
      <c r="F70" s="197"/>
      <c r="G70" s="85"/>
      <c r="H70" s="85"/>
      <c r="I70" s="197"/>
      <c r="J70" s="85"/>
      <c r="K70" s="85"/>
      <c r="L70" s="197"/>
      <c r="M70" s="197"/>
      <c r="N70" s="85"/>
      <c r="O70" s="85"/>
      <c r="P70" s="85"/>
      <c r="Q70" s="197"/>
      <c r="R70" s="85">
        <v>12</v>
      </c>
      <c r="S70" s="85"/>
      <c r="T70" s="85"/>
      <c r="U70" s="85"/>
      <c r="V70" s="14">
        <f t="shared" si="3"/>
        <v>12</v>
      </c>
      <c r="X70" s="15">
        <f t="shared" si="1"/>
        <v>1</v>
      </c>
      <c r="Y70" s="15">
        <f t="shared" si="2"/>
        <v>0</v>
      </c>
    </row>
    <row r="71" spans="2:25" s="63" customFormat="1" x14ac:dyDescent="0.25">
      <c r="B71" s="127" t="s">
        <v>1083</v>
      </c>
      <c r="C71" s="127" t="s">
        <v>1084</v>
      </c>
      <c r="D71" s="128" t="s">
        <v>617</v>
      </c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>
        <v>12</v>
      </c>
      <c r="R71" s="85"/>
      <c r="S71" s="85"/>
      <c r="T71" s="85"/>
      <c r="U71" s="85"/>
      <c r="V71" s="14">
        <f t="shared" si="3"/>
        <v>12</v>
      </c>
      <c r="X71" s="63">
        <f t="shared" si="1"/>
        <v>1</v>
      </c>
      <c r="Y71" s="63">
        <f t="shared" si="2"/>
        <v>0</v>
      </c>
    </row>
    <row r="72" spans="2:25" s="63" customFormat="1" x14ac:dyDescent="0.25">
      <c r="B72" s="127" t="s">
        <v>408</v>
      </c>
      <c r="C72" s="127" t="s">
        <v>647</v>
      </c>
      <c r="D72" s="128" t="s">
        <v>410</v>
      </c>
      <c r="E72" s="85"/>
      <c r="F72" s="85"/>
      <c r="G72" s="85"/>
      <c r="H72" s="85"/>
      <c r="I72" s="85"/>
      <c r="J72" s="85"/>
      <c r="K72" s="85"/>
      <c r="L72" s="85">
        <v>11</v>
      </c>
      <c r="M72" s="85"/>
      <c r="N72" s="85"/>
      <c r="O72" s="85"/>
      <c r="P72" s="85"/>
      <c r="Q72" s="85"/>
      <c r="R72" s="85"/>
      <c r="S72" s="85"/>
      <c r="T72" s="85"/>
      <c r="U72" s="85"/>
      <c r="V72" s="14">
        <f t="shared" si="3"/>
        <v>11</v>
      </c>
      <c r="X72" s="63">
        <f t="shared" si="1"/>
        <v>1</v>
      </c>
      <c r="Y72" s="63">
        <f t="shared" si="2"/>
        <v>0</v>
      </c>
    </row>
    <row r="73" spans="2:25" s="63" customFormat="1" x14ac:dyDescent="0.25">
      <c r="B73" s="126" t="s">
        <v>324</v>
      </c>
      <c r="C73" s="126" t="s">
        <v>325</v>
      </c>
      <c r="D73" s="136" t="s">
        <v>326</v>
      </c>
      <c r="E73" s="85">
        <v>5</v>
      </c>
      <c r="F73" s="85">
        <v>0</v>
      </c>
      <c r="G73" s="85"/>
      <c r="H73" s="85"/>
      <c r="I73" s="85"/>
      <c r="J73" s="85"/>
      <c r="K73" s="85"/>
      <c r="L73" s="85"/>
      <c r="M73" s="85"/>
      <c r="N73" s="85">
        <v>6</v>
      </c>
      <c r="O73" s="85"/>
      <c r="P73" s="85"/>
      <c r="Q73" s="85"/>
      <c r="R73" s="85"/>
      <c r="S73" s="85"/>
      <c r="T73" s="85"/>
      <c r="U73" s="85"/>
      <c r="V73" s="14">
        <f t="shared" si="3"/>
        <v>11</v>
      </c>
      <c r="X73" s="63">
        <f t="shared" si="1"/>
        <v>3</v>
      </c>
      <c r="Y73" s="63">
        <f t="shared" si="2"/>
        <v>0</v>
      </c>
    </row>
    <row r="74" spans="2:25" s="63" customFormat="1" x14ac:dyDescent="0.25">
      <c r="B74" s="133" t="s">
        <v>528</v>
      </c>
      <c r="C74" s="133" t="s">
        <v>531</v>
      </c>
      <c r="D74" s="133" t="s">
        <v>530</v>
      </c>
      <c r="E74" s="13"/>
      <c r="F74" s="205"/>
      <c r="G74" s="13"/>
      <c r="H74" s="13">
        <v>10</v>
      </c>
      <c r="I74" s="205"/>
      <c r="J74" s="13"/>
      <c r="K74" s="13"/>
      <c r="L74" s="205"/>
      <c r="M74" s="205"/>
      <c r="N74" s="13"/>
      <c r="O74" s="13"/>
      <c r="P74" s="13"/>
      <c r="Q74" s="205"/>
      <c r="R74" s="13"/>
      <c r="S74" s="13"/>
      <c r="T74" s="13"/>
      <c r="U74" s="13"/>
      <c r="V74" s="52">
        <f t="shared" ref="V74:V96" si="4">SUM(E74:U74)</f>
        <v>10</v>
      </c>
      <c r="X74" s="63">
        <f t="shared" si="1"/>
        <v>1</v>
      </c>
      <c r="Y74" s="63">
        <f t="shared" si="2"/>
        <v>0</v>
      </c>
    </row>
    <row r="75" spans="2:25" s="63" customFormat="1" x14ac:dyDescent="0.25">
      <c r="B75" s="127" t="s">
        <v>413</v>
      </c>
      <c r="C75" s="127" t="s">
        <v>977</v>
      </c>
      <c r="D75" s="128" t="s">
        <v>415</v>
      </c>
      <c r="E75" s="85"/>
      <c r="F75" s="197"/>
      <c r="G75" s="85"/>
      <c r="H75" s="85"/>
      <c r="I75" s="197"/>
      <c r="J75" s="85"/>
      <c r="K75" s="85"/>
      <c r="L75" s="197"/>
      <c r="M75" s="197"/>
      <c r="N75" s="85"/>
      <c r="O75" s="85">
        <v>10</v>
      </c>
      <c r="P75" s="85"/>
      <c r="Q75" s="197"/>
      <c r="R75" s="85"/>
      <c r="S75" s="85"/>
      <c r="T75" s="85"/>
      <c r="U75" s="85"/>
      <c r="V75" s="14">
        <f t="shared" si="4"/>
        <v>10</v>
      </c>
      <c r="X75" s="63">
        <f t="shared" ref="X75:X114" si="5">COUNT(E75:T75)</f>
        <v>1</v>
      </c>
      <c r="Y75" s="63">
        <f t="shared" ref="Y75:Y114" si="6">IF(X75&gt;5,"  huom",0)</f>
        <v>0</v>
      </c>
    </row>
    <row r="76" spans="2:25" x14ac:dyDescent="0.25">
      <c r="B76" s="127" t="s">
        <v>1089</v>
      </c>
      <c r="C76" s="127" t="s">
        <v>1090</v>
      </c>
      <c r="D76" s="127" t="s">
        <v>177</v>
      </c>
      <c r="E76" s="85"/>
      <c r="F76" s="197"/>
      <c r="G76" s="85"/>
      <c r="H76" s="85"/>
      <c r="I76" s="197"/>
      <c r="J76" s="85"/>
      <c r="K76" s="85"/>
      <c r="L76" s="197"/>
      <c r="M76" s="197"/>
      <c r="N76" s="85"/>
      <c r="O76" s="85"/>
      <c r="P76" s="85"/>
      <c r="Q76" s="197"/>
      <c r="R76" s="85">
        <v>10</v>
      </c>
      <c r="S76" s="85"/>
      <c r="T76" s="85"/>
      <c r="U76" s="85"/>
      <c r="V76" s="14">
        <f t="shared" si="4"/>
        <v>10</v>
      </c>
      <c r="X76" s="15">
        <f t="shared" si="5"/>
        <v>1</v>
      </c>
      <c r="Y76" s="15">
        <f t="shared" si="6"/>
        <v>0</v>
      </c>
    </row>
    <row r="77" spans="2:25" x14ac:dyDescent="0.25">
      <c r="B77" s="127" t="s">
        <v>395</v>
      </c>
      <c r="C77" s="127" t="s">
        <v>396</v>
      </c>
      <c r="D77" s="127" t="s">
        <v>128</v>
      </c>
      <c r="E77" s="85"/>
      <c r="F77" s="197"/>
      <c r="G77" s="85"/>
      <c r="H77" s="85"/>
      <c r="I77" s="197"/>
      <c r="J77" s="85"/>
      <c r="K77" s="85"/>
      <c r="L77" s="197"/>
      <c r="M77" s="197"/>
      <c r="N77" s="85"/>
      <c r="O77" s="85"/>
      <c r="P77" s="85"/>
      <c r="Q77" s="197"/>
      <c r="R77" s="85"/>
      <c r="S77" s="85"/>
      <c r="T77" s="85">
        <v>10</v>
      </c>
      <c r="U77" s="85"/>
      <c r="V77" s="14">
        <f t="shared" si="4"/>
        <v>10</v>
      </c>
      <c r="X77" s="15">
        <f t="shared" si="5"/>
        <v>1</v>
      </c>
      <c r="Y77" s="15">
        <f t="shared" si="6"/>
        <v>0</v>
      </c>
    </row>
    <row r="78" spans="2:25" s="63" customFormat="1" x14ac:dyDescent="0.25">
      <c r="B78" s="133" t="s">
        <v>615</v>
      </c>
      <c r="C78" s="133" t="s">
        <v>1135</v>
      </c>
      <c r="D78" s="133" t="s">
        <v>617</v>
      </c>
      <c r="E78" s="13"/>
      <c r="F78" s="205"/>
      <c r="G78" s="13"/>
      <c r="H78" s="13"/>
      <c r="I78" s="205"/>
      <c r="J78" s="13"/>
      <c r="K78" s="13"/>
      <c r="L78" s="205"/>
      <c r="M78" s="205"/>
      <c r="N78" s="13"/>
      <c r="O78" s="13"/>
      <c r="P78" s="13"/>
      <c r="Q78" s="205"/>
      <c r="R78" s="13"/>
      <c r="S78" s="13">
        <v>10</v>
      </c>
      <c r="T78" s="13"/>
      <c r="U78" s="13"/>
      <c r="V78" s="52">
        <f t="shared" si="4"/>
        <v>10</v>
      </c>
      <c r="X78" s="63">
        <f t="shared" si="5"/>
        <v>1</v>
      </c>
      <c r="Y78" s="63">
        <f t="shared" si="6"/>
        <v>0</v>
      </c>
    </row>
    <row r="79" spans="2:25" x14ac:dyDescent="0.25">
      <c r="B79" s="127" t="s">
        <v>532</v>
      </c>
      <c r="C79" s="127" t="s">
        <v>533</v>
      </c>
      <c r="D79" s="127" t="s">
        <v>259</v>
      </c>
      <c r="E79" s="85"/>
      <c r="F79" s="197"/>
      <c r="G79" s="85"/>
      <c r="H79" s="85">
        <v>9</v>
      </c>
      <c r="I79" s="197"/>
      <c r="J79" s="85"/>
      <c r="K79" s="85"/>
      <c r="L79" s="197"/>
      <c r="M79" s="197"/>
      <c r="N79" s="85"/>
      <c r="O79" s="85"/>
      <c r="P79" s="85"/>
      <c r="Q79" s="197"/>
      <c r="R79" s="85"/>
      <c r="S79" s="85"/>
      <c r="T79" s="85"/>
      <c r="U79" s="85"/>
      <c r="V79" s="14">
        <f t="shared" si="4"/>
        <v>9</v>
      </c>
      <c r="X79" s="15">
        <f t="shared" si="5"/>
        <v>1</v>
      </c>
      <c r="Y79" s="15">
        <f t="shared" si="6"/>
        <v>0</v>
      </c>
    </row>
    <row r="80" spans="2:25" s="63" customFormat="1" x14ac:dyDescent="0.25">
      <c r="B80" s="126" t="s">
        <v>316</v>
      </c>
      <c r="C80" s="126" t="s">
        <v>317</v>
      </c>
      <c r="D80" s="136" t="s">
        <v>259</v>
      </c>
      <c r="E80" s="19">
        <v>9</v>
      </c>
      <c r="F80" s="197"/>
      <c r="G80" s="19"/>
      <c r="H80" s="19"/>
      <c r="I80" s="197"/>
      <c r="J80" s="19"/>
      <c r="K80" s="19"/>
      <c r="L80" s="197"/>
      <c r="M80" s="197"/>
      <c r="N80" s="19"/>
      <c r="O80" s="19"/>
      <c r="P80" s="19"/>
      <c r="Q80" s="197"/>
      <c r="R80" s="19"/>
      <c r="S80" s="19"/>
      <c r="T80" s="19"/>
      <c r="U80" s="19"/>
      <c r="V80" s="14">
        <f t="shared" si="4"/>
        <v>9</v>
      </c>
      <c r="X80" s="63">
        <f t="shared" si="5"/>
        <v>1</v>
      </c>
      <c r="Y80" s="63">
        <f t="shared" si="6"/>
        <v>0</v>
      </c>
    </row>
    <row r="81" spans="2:25" x14ac:dyDescent="0.25">
      <c r="B81" s="127" t="s">
        <v>955</v>
      </c>
      <c r="C81" s="127" t="s">
        <v>956</v>
      </c>
      <c r="D81" s="127" t="s">
        <v>949</v>
      </c>
      <c r="E81" s="85"/>
      <c r="F81" s="197"/>
      <c r="G81" s="85"/>
      <c r="H81" s="85"/>
      <c r="I81" s="197"/>
      <c r="J81" s="85"/>
      <c r="K81" s="85"/>
      <c r="L81" s="197"/>
      <c r="M81" s="197"/>
      <c r="N81" s="85">
        <v>9</v>
      </c>
      <c r="O81" s="85"/>
      <c r="P81" s="85"/>
      <c r="Q81" s="197"/>
      <c r="R81" s="85"/>
      <c r="S81" s="85"/>
      <c r="T81" s="85"/>
      <c r="U81" s="85"/>
      <c r="V81" s="14">
        <f t="shared" si="4"/>
        <v>9</v>
      </c>
      <c r="X81" s="15">
        <f t="shared" si="5"/>
        <v>1</v>
      </c>
      <c r="Y81" s="15">
        <f t="shared" si="6"/>
        <v>0</v>
      </c>
    </row>
    <row r="82" spans="2:25" x14ac:dyDescent="0.25">
      <c r="B82" s="127" t="s">
        <v>958</v>
      </c>
      <c r="C82" s="127" t="s">
        <v>959</v>
      </c>
      <c r="D82" s="127" t="s">
        <v>753</v>
      </c>
      <c r="E82" s="85"/>
      <c r="F82" s="197"/>
      <c r="G82" s="85"/>
      <c r="H82" s="85"/>
      <c r="I82" s="206"/>
      <c r="J82" s="85"/>
      <c r="K82" s="85"/>
      <c r="L82" s="197"/>
      <c r="M82" s="197"/>
      <c r="N82" s="85">
        <v>7</v>
      </c>
      <c r="O82" s="85"/>
      <c r="P82" s="85"/>
      <c r="Q82" s="197"/>
      <c r="R82" s="85"/>
      <c r="S82" s="85"/>
      <c r="T82" s="85"/>
      <c r="U82" s="85"/>
      <c r="V82" s="14">
        <f t="shared" si="4"/>
        <v>7</v>
      </c>
      <c r="X82" s="15">
        <f t="shared" si="5"/>
        <v>1</v>
      </c>
      <c r="Y82" s="15">
        <f t="shared" si="6"/>
        <v>0</v>
      </c>
    </row>
    <row r="83" spans="2:25" x14ac:dyDescent="0.25">
      <c r="B83" s="133" t="s">
        <v>1119</v>
      </c>
      <c r="C83" s="133" t="s">
        <v>1120</v>
      </c>
      <c r="D83" s="133" t="s">
        <v>1121</v>
      </c>
      <c r="E83" s="13"/>
      <c r="F83" s="205"/>
      <c r="G83" s="13"/>
      <c r="H83" s="13"/>
      <c r="I83" s="205"/>
      <c r="J83" s="13"/>
      <c r="K83" s="13"/>
      <c r="L83" s="205"/>
      <c r="M83" s="205"/>
      <c r="N83" s="13"/>
      <c r="O83" s="13"/>
      <c r="P83" s="13"/>
      <c r="Q83" s="205"/>
      <c r="R83" s="13"/>
      <c r="S83" s="13"/>
      <c r="T83" s="13">
        <v>7</v>
      </c>
      <c r="U83" s="13"/>
      <c r="V83" s="52">
        <f t="shared" si="4"/>
        <v>7</v>
      </c>
      <c r="X83" s="15">
        <f t="shared" si="5"/>
        <v>1</v>
      </c>
      <c r="Y83" s="15">
        <f t="shared" si="6"/>
        <v>0</v>
      </c>
    </row>
    <row r="84" spans="2:25" x14ac:dyDescent="0.25">
      <c r="B84" s="127" t="s">
        <v>848</v>
      </c>
      <c r="C84" s="127" t="s">
        <v>849</v>
      </c>
      <c r="D84" s="127" t="s">
        <v>850</v>
      </c>
      <c r="E84" s="19"/>
      <c r="F84" s="19"/>
      <c r="G84" s="19"/>
      <c r="H84" s="19"/>
      <c r="I84" s="85"/>
      <c r="J84" s="19"/>
      <c r="K84" s="19"/>
      <c r="L84" s="19">
        <v>6</v>
      </c>
      <c r="M84" s="19"/>
      <c r="N84" s="19"/>
      <c r="O84" s="19"/>
      <c r="P84" s="19"/>
      <c r="Q84" s="19"/>
      <c r="R84" s="19"/>
      <c r="S84" s="19"/>
      <c r="T84" s="19"/>
      <c r="U84" s="19"/>
      <c r="V84" s="14">
        <f t="shared" si="4"/>
        <v>6</v>
      </c>
      <c r="X84" s="15">
        <f t="shared" si="5"/>
        <v>1</v>
      </c>
      <c r="Y84" s="15">
        <f t="shared" si="6"/>
        <v>0</v>
      </c>
    </row>
    <row r="85" spans="2:25" s="63" customFormat="1" x14ac:dyDescent="0.25">
      <c r="B85" s="127" t="s">
        <v>532</v>
      </c>
      <c r="C85" s="127" t="s">
        <v>536</v>
      </c>
      <c r="D85" s="127" t="s">
        <v>259</v>
      </c>
      <c r="E85" s="85"/>
      <c r="F85" s="197"/>
      <c r="G85" s="85"/>
      <c r="H85" s="85">
        <v>5</v>
      </c>
      <c r="I85" s="197"/>
      <c r="J85" s="85"/>
      <c r="K85" s="85"/>
      <c r="L85" s="197"/>
      <c r="M85" s="197"/>
      <c r="N85" s="85"/>
      <c r="O85" s="85"/>
      <c r="P85" s="85"/>
      <c r="Q85" s="197"/>
      <c r="R85" s="85"/>
      <c r="S85" s="85"/>
      <c r="T85" s="85"/>
      <c r="U85" s="85"/>
      <c r="V85" s="14">
        <f t="shared" si="4"/>
        <v>5</v>
      </c>
      <c r="X85" s="63">
        <f t="shared" si="5"/>
        <v>1</v>
      </c>
      <c r="Y85" s="63">
        <f t="shared" si="6"/>
        <v>0</v>
      </c>
    </row>
    <row r="86" spans="2:25" x14ac:dyDescent="0.25">
      <c r="B86" s="127" t="s">
        <v>960</v>
      </c>
      <c r="C86" s="127" t="s">
        <v>961</v>
      </c>
      <c r="D86" s="127" t="s">
        <v>625</v>
      </c>
      <c r="E86" s="19"/>
      <c r="F86" s="197"/>
      <c r="G86" s="19"/>
      <c r="H86" s="19"/>
      <c r="I86" s="197"/>
      <c r="J86" s="19"/>
      <c r="K86" s="19"/>
      <c r="L86" s="197"/>
      <c r="M86" s="197"/>
      <c r="N86" s="19">
        <v>5</v>
      </c>
      <c r="O86" s="19"/>
      <c r="P86" s="19"/>
      <c r="Q86" s="197"/>
      <c r="R86" s="19"/>
      <c r="S86" s="19"/>
      <c r="T86" s="19"/>
      <c r="U86" s="19"/>
      <c r="V86" s="14">
        <f t="shared" si="4"/>
        <v>5</v>
      </c>
      <c r="X86" s="15">
        <f t="shared" si="5"/>
        <v>1</v>
      </c>
      <c r="Y86" s="15">
        <f t="shared" si="6"/>
        <v>0</v>
      </c>
    </row>
    <row r="87" spans="2:25" s="63" customFormat="1" x14ac:dyDescent="0.25">
      <c r="B87" s="133" t="s">
        <v>537</v>
      </c>
      <c r="C87" s="133" t="s">
        <v>538</v>
      </c>
      <c r="D87" s="133" t="s">
        <v>539</v>
      </c>
      <c r="E87" s="13"/>
      <c r="F87" s="205"/>
      <c r="G87" s="13"/>
      <c r="H87" s="13">
        <v>4</v>
      </c>
      <c r="I87" s="205"/>
      <c r="J87" s="13"/>
      <c r="K87" s="13"/>
      <c r="L87" s="205"/>
      <c r="M87" s="205"/>
      <c r="N87" s="13"/>
      <c r="O87" s="13"/>
      <c r="P87" s="13"/>
      <c r="Q87" s="205"/>
      <c r="R87" s="13"/>
      <c r="S87" s="13"/>
      <c r="T87" s="13"/>
      <c r="U87" s="13"/>
      <c r="V87" s="14">
        <f t="shared" si="4"/>
        <v>4</v>
      </c>
      <c r="X87" s="63">
        <f t="shared" si="5"/>
        <v>1</v>
      </c>
      <c r="Y87" s="63">
        <f t="shared" si="6"/>
        <v>0</v>
      </c>
    </row>
    <row r="88" spans="2:25" s="63" customFormat="1" x14ac:dyDescent="0.25">
      <c r="B88" s="127" t="s">
        <v>712</v>
      </c>
      <c r="C88" s="127" t="s">
        <v>713</v>
      </c>
      <c r="D88" s="127" t="s">
        <v>714</v>
      </c>
      <c r="E88" s="85"/>
      <c r="F88" s="197"/>
      <c r="G88" s="85"/>
      <c r="H88" s="85"/>
      <c r="I88" s="197"/>
      <c r="J88" s="85">
        <v>4</v>
      </c>
      <c r="K88" s="85"/>
      <c r="L88" s="197"/>
      <c r="M88" s="197"/>
      <c r="N88" s="85"/>
      <c r="O88" s="85"/>
      <c r="P88" s="85"/>
      <c r="Q88" s="197"/>
      <c r="R88" s="85"/>
      <c r="S88" s="85"/>
      <c r="T88" s="85"/>
      <c r="U88" s="85"/>
      <c r="V88" s="14">
        <f t="shared" si="4"/>
        <v>4</v>
      </c>
      <c r="X88" s="63">
        <f t="shared" si="5"/>
        <v>1</v>
      </c>
      <c r="Y88" s="63">
        <f t="shared" si="6"/>
        <v>0</v>
      </c>
    </row>
    <row r="89" spans="2:25" x14ac:dyDescent="0.25">
      <c r="B89" s="126" t="s">
        <v>330</v>
      </c>
      <c r="C89" s="126" t="s">
        <v>331</v>
      </c>
      <c r="D89" s="136" t="s">
        <v>332</v>
      </c>
      <c r="E89" s="19">
        <v>3</v>
      </c>
      <c r="F89" s="197"/>
      <c r="G89" s="19"/>
      <c r="H89" s="19"/>
      <c r="I89" s="197"/>
      <c r="J89" s="19"/>
      <c r="K89" s="19"/>
      <c r="L89" s="197"/>
      <c r="M89" s="197"/>
      <c r="N89" s="19"/>
      <c r="O89" s="19"/>
      <c r="P89" s="19"/>
      <c r="Q89" s="197"/>
      <c r="R89" s="19"/>
      <c r="S89" s="19"/>
      <c r="T89" s="19"/>
      <c r="U89" s="19"/>
      <c r="V89" s="14">
        <f t="shared" si="4"/>
        <v>3</v>
      </c>
      <c r="X89" s="15">
        <f t="shared" si="5"/>
        <v>1</v>
      </c>
      <c r="Y89" s="15">
        <f t="shared" si="6"/>
        <v>0</v>
      </c>
    </row>
    <row r="90" spans="2:25" x14ac:dyDescent="0.25">
      <c r="B90" s="127" t="s">
        <v>302</v>
      </c>
      <c r="C90" s="127" t="s">
        <v>715</v>
      </c>
      <c r="D90" s="128" t="s">
        <v>304</v>
      </c>
      <c r="E90" s="85"/>
      <c r="F90" s="197"/>
      <c r="G90" s="85"/>
      <c r="H90" s="85"/>
      <c r="I90" s="197"/>
      <c r="J90" s="85">
        <v>3</v>
      </c>
      <c r="K90" s="85"/>
      <c r="L90" s="197"/>
      <c r="M90" s="197"/>
      <c r="N90" s="85"/>
      <c r="O90" s="85"/>
      <c r="P90" s="85"/>
      <c r="Q90" s="197"/>
      <c r="R90" s="85"/>
      <c r="S90" s="85"/>
      <c r="T90" s="85"/>
      <c r="U90" s="85"/>
      <c r="V90" s="14">
        <f t="shared" si="4"/>
        <v>3</v>
      </c>
      <c r="X90" s="15">
        <f t="shared" si="5"/>
        <v>1</v>
      </c>
      <c r="Y90" s="15">
        <f t="shared" si="6"/>
        <v>0</v>
      </c>
    </row>
    <row r="91" spans="2:25" s="63" customFormat="1" x14ac:dyDescent="0.25">
      <c r="B91" s="127" t="s">
        <v>126</v>
      </c>
      <c r="C91" s="127" t="s">
        <v>127</v>
      </c>
      <c r="D91" s="128" t="s">
        <v>128</v>
      </c>
      <c r="E91" s="19"/>
      <c r="F91" s="19"/>
      <c r="G91" s="19">
        <v>3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4">
        <f t="shared" si="4"/>
        <v>3</v>
      </c>
      <c r="X91" s="63">
        <f t="shared" si="5"/>
        <v>1</v>
      </c>
      <c r="Y91" s="63">
        <f t="shared" si="6"/>
        <v>0</v>
      </c>
    </row>
    <row r="92" spans="2:25" s="63" customFormat="1" x14ac:dyDescent="0.25">
      <c r="B92" s="127" t="s">
        <v>540</v>
      </c>
      <c r="C92" s="127" t="s">
        <v>541</v>
      </c>
      <c r="D92" s="127" t="s">
        <v>542</v>
      </c>
      <c r="E92" s="85"/>
      <c r="F92" s="197"/>
      <c r="G92" s="85"/>
      <c r="H92" s="85">
        <v>2</v>
      </c>
      <c r="I92" s="197"/>
      <c r="J92" s="85"/>
      <c r="K92" s="85"/>
      <c r="L92" s="197"/>
      <c r="M92" s="197"/>
      <c r="N92" s="85"/>
      <c r="O92" s="85"/>
      <c r="P92" s="85"/>
      <c r="Q92" s="197"/>
      <c r="R92" s="85"/>
      <c r="S92" s="85"/>
      <c r="T92" s="85"/>
      <c r="U92" s="85"/>
      <c r="V92" s="14">
        <f t="shared" si="4"/>
        <v>2</v>
      </c>
      <c r="X92" s="63">
        <f t="shared" si="5"/>
        <v>1</v>
      </c>
      <c r="Y92" s="63">
        <f t="shared" si="6"/>
        <v>0</v>
      </c>
    </row>
    <row r="93" spans="2:25" x14ac:dyDescent="0.25">
      <c r="B93" s="133" t="s">
        <v>716</v>
      </c>
      <c r="C93" s="133" t="s">
        <v>717</v>
      </c>
      <c r="D93" s="133" t="s">
        <v>309</v>
      </c>
      <c r="E93" s="13"/>
      <c r="F93" s="205"/>
      <c r="G93" s="13"/>
      <c r="H93" s="13"/>
      <c r="I93" s="205"/>
      <c r="J93" s="13">
        <v>2</v>
      </c>
      <c r="K93" s="13"/>
      <c r="L93" s="205"/>
      <c r="M93" s="205"/>
      <c r="N93" s="13"/>
      <c r="O93" s="13"/>
      <c r="P93" s="13"/>
      <c r="Q93" s="205"/>
      <c r="R93" s="13"/>
      <c r="S93" s="13"/>
      <c r="T93" s="13"/>
      <c r="U93" s="13"/>
      <c r="V93" s="14">
        <f t="shared" si="4"/>
        <v>2</v>
      </c>
      <c r="X93" s="15">
        <f t="shared" si="5"/>
        <v>1</v>
      </c>
      <c r="Y93" s="15">
        <f t="shared" si="6"/>
        <v>0</v>
      </c>
    </row>
    <row r="94" spans="2:25" s="63" customFormat="1" x14ac:dyDescent="0.25">
      <c r="B94" s="127" t="s">
        <v>898</v>
      </c>
      <c r="C94" s="127" t="s">
        <v>899</v>
      </c>
      <c r="D94" s="128" t="s">
        <v>900</v>
      </c>
      <c r="E94" s="85"/>
      <c r="F94" s="85"/>
      <c r="G94" s="85"/>
      <c r="H94" s="85"/>
      <c r="I94" s="85"/>
      <c r="J94" s="85"/>
      <c r="K94" s="85"/>
      <c r="L94" s="85"/>
      <c r="M94" s="85">
        <v>1</v>
      </c>
      <c r="N94" s="85"/>
      <c r="O94" s="85"/>
      <c r="P94" s="85"/>
      <c r="Q94" s="85"/>
      <c r="R94" s="85"/>
      <c r="S94" s="85"/>
      <c r="T94" s="85"/>
      <c r="U94" s="85"/>
      <c r="V94" s="14">
        <f t="shared" si="4"/>
        <v>1</v>
      </c>
      <c r="X94" s="63">
        <f t="shared" si="5"/>
        <v>1</v>
      </c>
      <c r="Y94" s="63">
        <f t="shared" si="6"/>
        <v>0</v>
      </c>
    </row>
    <row r="95" spans="2:25" s="63" customFormat="1" x14ac:dyDescent="0.25">
      <c r="B95" s="133" t="s">
        <v>543</v>
      </c>
      <c r="C95" s="133" t="s">
        <v>544</v>
      </c>
      <c r="D95" s="133" t="s">
        <v>320</v>
      </c>
      <c r="E95" s="13"/>
      <c r="F95" s="205"/>
      <c r="G95" s="13"/>
      <c r="H95" s="13">
        <v>1</v>
      </c>
      <c r="I95" s="205"/>
      <c r="J95" s="13"/>
      <c r="K95" s="13"/>
      <c r="L95" s="205"/>
      <c r="M95" s="205"/>
      <c r="N95" s="13"/>
      <c r="O95" s="13"/>
      <c r="P95" s="13"/>
      <c r="Q95" s="205"/>
      <c r="R95" s="13"/>
      <c r="S95" s="13"/>
      <c r="T95" s="13"/>
      <c r="U95" s="13"/>
      <c r="V95" s="52">
        <f t="shared" si="4"/>
        <v>1</v>
      </c>
      <c r="X95" s="63">
        <f t="shared" si="5"/>
        <v>1</v>
      </c>
      <c r="Y95" s="63">
        <f t="shared" si="6"/>
        <v>0</v>
      </c>
    </row>
    <row r="96" spans="2:25" s="63" customFormat="1" x14ac:dyDescent="0.25">
      <c r="B96" s="127" t="s">
        <v>427</v>
      </c>
      <c r="C96" s="127" t="s">
        <v>428</v>
      </c>
      <c r="D96" s="128" t="s">
        <v>429</v>
      </c>
      <c r="E96" s="19"/>
      <c r="F96" s="197"/>
      <c r="G96" s="19">
        <v>1</v>
      </c>
      <c r="H96" s="19"/>
      <c r="I96" s="197"/>
      <c r="J96" s="19"/>
      <c r="K96" s="19"/>
      <c r="L96" s="197"/>
      <c r="M96" s="197"/>
      <c r="N96" s="19"/>
      <c r="O96" s="19"/>
      <c r="P96" s="19"/>
      <c r="Q96" s="197"/>
      <c r="R96" s="19"/>
      <c r="S96" s="19"/>
      <c r="T96" s="19"/>
      <c r="U96" s="19"/>
      <c r="V96" s="14">
        <f t="shared" si="4"/>
        <v>1</v>
      </c>
      <c r="X96" s="63">
        <f t="shared" si="5"/>
        <v>1</v>
      </c>
      <c r="Y96" s="63">
        <f t="shared" si="6"/>
        <v>0</v>
      </c>
    </row>
    <row r="97" spans="2:25" s="63" customFormat="1" x14ac:dyDescent="0.25">
      <c r="B97" s="46" t="s">
        <v>355</v>
      </c>
      <c r="C97" s="46" t="s">
        <v>363</v>
      </c>
      <c r="D97" s="46" t="s">
        <v>149</v>
      </c>
      <c r="E97" s="13"/>
      <c r="F97" s="13">
        <v>0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52">
        <f t="shared" ref="V97" si="7">SUM(E97:U97)</f>
        <v>0</v>
      </c>
      <c r="X97" s="63">
        <f t="shared" si="5"/>
        <v>1</v>
      </c>
      <c r="Y97" s="63">
        <f t="shared" si="6"/>
        <v>0</v>
      </c>
    </row>
    <row r="98" spans="2:25" s="63" customFormat="1" x14ac:dyDescent="0.25">
      <c r="B98" s="46"/>
      <c r="C98" s="46"/>
      <c r="D98" s="46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4">
        <f t="shared" ref="V98:V105" si="8">SUM(E98:U98)</f>
        <v>0</v>
      </c>
      <c r="X98" s="63">
        <f t="shared" si="5"/>
        <v>0</v>
      </c>
      <c r="Y98" s="63">
        <f t="shared" si="6"/>
        <v>0</v>
      </c>
    </row>
    <row r="99" spans="2:25" s="63" customFormat="1" x14ac:dyDescent="0.25">
      <c r="B99" s="46"/>
      <c r="C99" s="46"/>
      <c r="D99" s="46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4">
        <f t="shared" si="8"/>
        <v>0</v>
      </c>
      <c r="X99" s="63">
        <f t="shared" si="5"/>
        <v>0</v>
      </c>
      <c r="Y99" s="63">
        <f t="shared" si="6"/>
        <v>0</v>
      </c>
    </row>
    <row r="100" spans="2:25" s="63" customFormat="1" x14ac:dyDescent="0.25">
      <c r="B100" s="46"/>
      <c r="C100" s="46"/>
      <c r="D100" s="46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52">
        <f t="shared" si="8"/>
        <v>0</v>
      </c>
      <c r="X100" s="63">
        <f t="shared" si="5"/>
        <v>0</v>
      </c>
      <c r="Y100" s="63">
        <f t="shared" si="6"/>
        <v>0</v>
      </c>
    </row>
    <row r="101" spans="2:25" s="63" customFormat="1" x14ac:dyDescent="0.25">
      <c r="B101" s="39"/>
      <c r="C101" s="39"/>
      <c r="D101" s="44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4">
        <f t="shared" si="8"/>
        <v>0</v>
      </c>
      <c r="X101" s="63">
        <f t="shared" si="5"/>
        <v>0</v>
      </c>
      <c r="Y101" s="63">
        <f t="shared" si="6"/>
        <v>0</v>
      </c>
    </row>
    <row r="102" spans="2:25" s="63" customFormat="1" x14ac:dyDescent="0.25">
      <c r="B102" s="46"/>
      <c r="C102" s="46"/>
      <c r="D102" s="46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4">
        <f t="shared" si="8"/>
        <v>0</v>
      </c>
      <c r="X102" s="63">
        <f t="shared" si="5"/>
        <v>0</v>
      </c>
      <c r="Y102" s="63">
        <f t="shared" si="6"/>
        <v>0</v>
      </c>
    </row>
    <row r="103" spans="2:25" s="63" customFormat="1" x14ac:dyDescent="0.25">
      <c r="B103" s="46"/>
      <c r="C103" s="46"/>
      <c r="D103" s="46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4">
        <f t="shared" si="8"/>
        <v>0</v>
      </c>
      <c r="X103" s="63">
        <f t="shared" si="5"/>
        <v>0</v>
      </c>
      <c r="Y103" s="63">
        <f t="shared" si="6"/>
        <v>0</v>
      </c>
    </row>
    <row r="104" spans="2:25" s="63" customFormat="1" x14ac:dyDescent="0.25">
      <c r="B104" s="46"/>
      <c r="C104" s="46"/>
      <c r="D104" s="46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4">
        <f t="shared" si="8"/>
        <v>0</v>
      </c>
      <c r="X104" s="63">
        <f t="shared" si="5"/>
        <v>0</v>
      </c>
      <c r="Y104" s="63">
        <f t="shared" si="6"/>
        <v>0</v>
      </c>
    </row>
    <row r="105" spans="2:25" s="63" customFormat="1" x14ac:dyDescent="0.25">
      <c r="B105" s="39"/>
      <c r="C105" s="39"/>
      <c r="D105" s="3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4">
        <f t="shared" si="8"/>
        <v>0</v>
      </c>
      <c r="X105" s="63">
        <f t="shared" si="5"/>
        <v>0</v>
      </c>
      <c r="Y105" s="63">
        <f t="shared" si="6"/>
        <v>0</v>
      </c>
    </row>
    <row r="106" spans="2:25" s="63" customFormat="1" x14ac:dyDescent="0.25">
      <c r="B106" s="46"/>
      <c r="C106" s="46"/>
      <c r="D106" s="46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4">
        <f t="shared" ref="V106:V114" si="9">SUM(E106:U106)</f>
        <v>0</v>
      </c>
      <c r="X106" s="63">
        <f t="shared" si="5"/>
        <v>0</v>
      </c>
      <c r="Y106" s="63">
        <f t="shared" si="6"/>
        <v>0</v>
      </c>
    </row>
    <row r="107" spans="2:25" s="63" customFormat="1" x14ac:dyDescent="0.25">
      <c r="B107" s="39"/>
      <c r="C107" s="39"/>
      <c r="D107" s="44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4">
        <f t="shared" si="9"/>
        <v>0</v>
      </c>
      <c r="X107" s="63">
        <f t="shared" si="5"/>
        <v>0</v>
      </c>
      <c r="Y107" s="63">
        <f t="shared" si="6"/>
        <v>0</v>
      </c>
    </row>
    <row r="108" spans="2:25" x14ac:dyDescent="0.25">
      <c r="B108" s="39"/>
      <c r="C108" s="39"/>
      <c r="D108" s="44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4">
        <f t="shared" si="9"/>
        <v>0</v>
      </c>
      <c r="X108" s="15">
        <f t="shared" si="5"/>
        <v>0</v>
      </c>
      <c r="Y108" s="15">
        <f t="shared" si="6"/>
        <v>0</v>
      </c>
    </row>
    <row r="109" spans="2:25" x14ac:dyDescent="0.25">
      <c r="B109" s="46"/>
      <c r="C109" s="46"/>
      <c r="D109" s="46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4">
        <f t="shared" si="9"/>
        <v>0</v>
      </c>
      <c r="X109" s="15">
        <f t="shared" si="5"/>
        <v>0</v>
      </c>
      <c r="Y109" s="15">
        <f t="shared" si="6"/>
        <v>0</v>
      </c>
    </row>
    <row r="110" spans="2:25" x14ac:dyDescent="0.25">
      <c r="B110" s="39"/>
      <c r="C110" s="39"/>
      <c r="D110" s="44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4">
        <f t="shared" si="9"/>
        <v>0</v>
      </c>
      <c r="X110" s="15">
        <f t="shared" si="5"/>
        <v>0</v>
      </c>
      <c r="Y110" s="15">
        <f t="shared" si="6"/>
        <v>0</v>
      </c>
    </row>
    <row r="111" spans="2:25" x14ac:dyDescent="0.25">
      <c r="B111" s="46"/>
      <c r="C111" s="46"/>
      <c r="D111" s="46"/>
      <c r="E111" s="13"/>
      <c r="F111" s="13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4">
        <f t="shared" si="9"/>
        <v>0</v>
      </c>
      <c r="X111" s="15">
        <f t="shared" si="5"/>
        <v>0</v>
      </c>
      <c r="Y111" s="15">
        <f t="shared" si="6"/>
        <v>0</v>
      </c>
    </row>
    <row r="112" spans="2:25" x14ac:dyDescent="0.25">
      <c r="B112" s="39"/>
      <c r="C112" s="39"/>
      <c r="D112" s="44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4">
        <f t="shared" si="9"/>
        <v>0</v>
      </c>
      <c r="X112" s="15">
        <f t="shared" si="5"/>
        <v>0</v>
      </c>
      <c r="Y112" s="15">
        <f t="shared" si="6"/>
        <v>0</v>
      </c>
    </row>
    <row r="113" spans="2:25" x14ac:dyDescent="0.25">
      <c r="B113" s="39"/>
      <c r="C113" s="39"/>
      <c r="D113" s="44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4">
        <f t="shared" si="9"/>
        <v>0</v>
      </c>
      <c r="X113" s="15">
        <f t="shared" si="5"/>
        <v>0</v>
      </c>
      <c r="Y113" s="15">
        <f t="shared" si="6"/>
        <v>0</v>
      </c>
    </row>
    <row r="114" spans="2:25" x14ac:dyDescent="0.25">
      <c r="B114" s="39"/>
      <c r="C114" s="39"/>
      <c r="D114" s="3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4">
        <f t="shared" si="9"/>
        <v>0</v>
      </c>
      <c r="X114" s="15">
        <f t="shared" si="5"/>
        <v>0</v>
      </c>
      <c r="Y114" s="15">
        <f t="shared" si="6"/>
        <v>0</v>
      </c>
    </row>
  </sheetData>
  <sortState xmlns:xlrd2="http://schemas.microsoft.com/office/spreadsheetml/2017/richdata2" ref="A11:V12">
    <sortCondition ref="A11:A12"/>
  </sortState>
  <pageMargins left="0.31496062992125984" right="0.31496062992125984" top="0.35433070866141736" bottom="0.35433070866141736" header="0.31496062992125984" footer="0.31496062992125984"/>
  <pageSetup paperSize="9" scale="55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7"/>
  <sheetViews>
    <sheetView showGridLines="0" zoomScaleNormal="100" workbookViewId="0">
      <selection activeCell="A6" sqref="A6"/>
    </sheetView>
  </sheetViews>
  <sheetFormatPr defaultColWidth="35.7109375" defaultRowHeight="15" x14ac:dyDescent="0.25"/>
  <cols>
    <col min="1" max="1" width="4.85546875" style="15" customWidth="1"/>
    <col min="2" max="2" width="21.5703125" style="15" customWidth="1"/>
    <col min="3" max="3" width="25" style="15" customWidth="1"/>
    <col min="4" max="4" width="9.140625" style="15" customWidth="1"/>
    <col min="5" max="5" width="12.5703125" style="16" customWidth="1"/>
    <col min="6" max="6" width="9.85546875" style="16" customWidth="1"/>
    <col min="7" max="7" width="9.140625" style="16" customWidth="1"/>
    <col min="8" max="9" width="9.5703125" style="17" customWidth="1"/>
    <col min="10" max="10" width="9.85546875" style="17" customWidth="1"/>
    <col min="11" max="11" width="10.5703125" style="11" customWidth="1"/>
    <col min="12" max="12" width="9.140625" style="15" customWidth="1"/>
    <col min="13" max="14" width="9.140625" style="15"/>
    <col min="15" max="255" width="9.140625" style="15" customWidth="1"/>
    <col min="256" max="256" width="28.7109375" style="15" customWidth="1"/>
    <col min="257" max="16384" width="35.7109375" style="15"/>
  </cols>
  <sheetData>
    <row r="1" spans="1:14" ht="18.75" x14ac:dyDescent="0.3">
      <c r="B1" s="47" t="s">
        <v>65</v>
      </c>
    </row>
    <row r="2" spans="1:14" x14ac:dyDescent="0.25">
      <c r="B2" s="9" t="s">
        <v>4</v>
      </c>
    </row>
    <row r="3" spans="1:14" x14ac:dyDescent="0.25">
      <c r="G3" s="36"/>
      <c r="H3" s="36"/>
      <c r="I3" s="36"/>
    </row>
    <row r="4" spans="1:14" x14ac:dyDescent="0.25">
      <c r="B4" s="26" t="s">
        <v>13</v>
      </c>
      <c r="G4" s="36"/>
      <c r="H4" s="36"/>
      <c r="I4" s="36"/>
    </row>
    <row r="5" spans="1:14" x14ac:dyDescent="0.25">
      <c r="E5" s="29"/>
      <c r="F5" s="7"/>
      <c r="G5" s="7"/>
      <c r="H5" s="8"/>
      <c r="I5" s="8"/>
      <c r="J5" s="33"/>
    </row>
    <row r="6" spans="1:14" ht="30" x14ac:dyDescent="0.25">
      <c r="B6" s="10"/>
      <c r="C6" s="10"/>
      <c r="D6" s="10"/>
      <c r="E6" s="7" t="s">
        <v>21</v>
      </c>
      <c r="F6" s="7" t="s">
        <v>15</v>
      </c>
      <c r="G6" s="7" t="s">
        <v>8</v>
      </c>
      <c r="H6" s="8" t="s">
        <v>6</v>
      </c>
      <c r="I6" s="55" t="s">
        <v>58</v>
      </c>
      <c r="J6" s="55" t="s">
        <v>1171</v>
      </c>
    </row>
    <row r="7" spans="1:14" x14ac:dyDescent="0.25">
      <c r="B7" s="10" t="s">
        <v>9</v>
      </c>
      <c r="C7" s="10" t="s">
        <v>3</v>
      </c>
      <c r="D7" s="10" t="s">
        <v>1</v>
      </c>
      <c r="E7" s="16" t="s">
        <v>48</v>
      </c>
      <c r="F7" s="16" t="s">
        <v>61</v>
      </c>
      <c r="G7" s="16" t="s">
        <v>33</v>
      </c>
      <c r="H7" s="17" t="s">
        <v>34</v>
      </c>
      <c r="I7" s="17" t="s">
        <v>59</v>
      </c>
      <c r="J7" s="17" t="s">
        <v>29</v>
      </c>
      <c r="K7" s="11" t="s">
        <v>10</v>
      </c>
    </row>
    <row r="8" spans="1:14" x14ac:dyDescent="0.25">
      <c r="A8" s="15">
        <v>1</v>
      </c>
      <c r="B8" s="210" t="s">
        <v>701</v>
      </c>
      <c r="C8" s="210" t="s">
        <v>285</v>
      </c>
      <c r="D8" s="211" t="s">
        <v>295</v>
      </c>
      <c r="E8" s="212" t="s">
        <v>884</v>
      </c>
      <c r="F8" s="212"/>
      <c r="G8" s="212">
        <v>16</v>
      </c>
      <c r="H8" s="212">
        <v>20</v>
      </c>
      <c r="I8" s="212">
        <v>16</v>
      </c>
      <c r="J8" s="212">
        <v>30</v>
      </c>
      <c r="K8" s="213">
        <f t="shared" ref="K8:K27" si="0">SUM(E8:J8)</f>
        <v>82</v>
      </c>
      <c r="M8" s="63">
        <f t="shared" ref="M8:M27" si="1">COUNT(E8:I8)</f>
        <v>3</v>
      </c>
      <c r="N8" s="63">
        <f>IF(M8&gt;3,"  huom",0)</f>
        <v>0</v>
      </c>
    </row>
    <row r="9" spans="1:14" x14ac:dyDescent="0.25">
      <c r="A9" s="15">
        <v>2</v>
      </c>
      <c r="B9" s="141" t="s">
        <v>693</v>
      </c>
      <c r="C9" s="141" t="s">
        <v>697</v>
      </c>
      <c r="D9" s="142" t="s">
        <v>295</v>
      </c>
      <c r="E9" s="85">
        <v>16</v>
      </c>
      <c r="F9" s="85"/>
      <c r="G9" s="85">
        <v>20</v>
      </c>
      <c r="H9" s="85" t="s">
        <v>884</v>
      </c>
      <c r="I9" s="85">
        <v>18</v>
      </c>
      <c r="J9" s="85">
        <v>25</v>
      </c>
      <c r="K9" s="14">
        <f t="shared" si="0"/>
        <v>79</v>
      </c>
      <c r="M9" s="132">
        <f t="shared" si="1"/>
        <v>3</v>
      </c>
      <c r="N9" s="132">
        <f t="shared" ref="N9:N27" si="2">IF(M9&gt;3,"  huom",0)</f>
        <v>0</v>
      </c>
    </row>
    <row r="10" spans="1:14" x14ac:dyDescent="0.25">
      <c r="A10" s="15">
        <v>3</v>
      </c>
      <c r="B10" s="141" t="s">
        <v>701</v>
      </c>
      <c r="C10" s="141" t="s">
        <v>702</v>
      </c>
      <c r="D10" s="142" t="s">
        <v>295</v>
      </c>
      <c r="E10" s="85" t="s">
        <v>843</v>
      </c>
      <c r="F10" s="85">
        <v>15</v>
      </c>
      <c r="G10" s="85">
        <v>18</v>
      </c>
      <c r="H10" s="85"/>
      <c r="I10" s="85">
        <v>20</v>
      </c>
      <c r="J10" s="85">
        <v>20</v>
      </c>
      <c r="K10" s="14">
        <f t="shared" si="0"/>
        <v>73</v>
      </c>
      <c r="M10" s="132">
        <f t="shared" si="1"/>
        <v>3</v>
      </c>
      <c r="N10" s="132">
        <f t="shared" si="2"/>
        <v>0</v>
      </c>
    </row>
    <row r="11" spans="1:14" x14ac:dyDescent="0.25">
      <c r="A11" s="40">
        <v>4</v>
      </c>
      <c r="B11" s="141" t="s">
        <v>695</v>
      </c>
      <c r="C11" s="141" t="s">
        <v>696</v>
      </c>
      <c r="D11" s="142" t="s">
        <v>295</v>
      </c>
      <c r="E11" s="85">
        <v>18</v>
      </c>
      <c r="F11" s="85" t="s">
        <v>843</v>
      </c>
      <c r="G11" s="85">
        <v>15</v>
      </c>
      <c r="H11" s="85" t="s">
        <v>901</v>
      </c>
      <c r="I11" s="85">
        <v>13</v>
      </c>
      <c r="J11" s="85">
        <v>18</v>
      </c>
      <c r="K11" s="14">
        <f t="shared" si="0"/>
        <v>64</v>
      </c>
      <c r="M11" s="132">
        <f t="shared" si="1"/>
        <v>3</v>
      </c>
      <c r="N11" s="132">
        <f t="shared" si="2"/>
        <v>0</v>
      </c>
    </row>
    <row r="12" spans="1:14" x14ac:dyDescent="0.25">
      <c r="A12" s="40">
        <v>5</v>
      </c>
      <c r="B12" s="127" t="s">
        <v>232</v>
      </c>
      <c r="C12" s="127" t="s">
        <v>1006</v>
      </c>
      <c r="D12" s="128" t="s">
        <v>234</v>
      </c>
      <c r="E12" s="85"/>
      <c r="F12" s="85"/>
      <c r="G12" s="85"/>
      <c r="H12" s="85">
        <v>18</v>
      </c>
      <c r="I12" s="85">
        <v>12</v>
      </c>
      <c r="J12" s="85">
        <v>22</v>
      </c>
      <c r="K12" s="14">
        <f t="shared" si="0"/>
        <v>52</v>
      </c>
      <c r="M12" s="132">
        <f t="shared" si="1"/>
        <v>2</v>
      </c>
      <c r="N12" s="132">
        <f t="shared" si="2"/>
        <v>0</v>
      </c>
    </row>
    <row r="13" spans="1:14" x14ac:dyDescent="0.25">
      <c r="B13" s="141" t="s">
        <v>403</v>
      </c>
      <c r="C13" s="141" t="s">
        <v>404</v>
      </c>
      <c r="D13" s="142" t="s">
        <v>405</v>
      </c>
      <c r="E13" s="85">
        <v>15</v>
      </c>
      <c r="F13" s="85">
        <v>18</v>
      </c>
      <c r="G13" s="85" t="s">
        <v>1007</v>
      </c>
      <c r="H13" s="85">
        <v>14</v>
      </c>
      <c r="I13" s="85" t="s">
        <v>884</v>
      </c>
      <c r="J13" s="85"/>
      <c r="K13" s="14">
        <f t="shared" si="0"/>
        <v>47</v>
      </c>
      <c r="M13" s="132">
        <f t="shared" si="1"/>
        <v>3</v>
      </c>
      <c r="N13" s="132">
        <f t="shared" si="2"/>
        <v>0</v>
      </c>
    </row>
    <row r="14" spans="1:14" x14ac:dyDescent="0.25">
      <c r="B14" s="141" t="s">
        <v>703</v>
      </c>
      <c r="C14" s="141" t="s">
        <v>704</v>
      </c>
      <c r="D14" s="141" t="s">
        <v>202</v>
      </c>
      <c r="E14" s="85">
        <v>9</v>
      </c>
      <c r="F14" s="85">
        <v>11</v>
      </c>
      <c r="G14" s="85"/>
      <c r="H14" s="85">
        <v>16</v>
      </c>
      <c r="I14" s="85"/>
      <c r="J14" s="85"/>
      <c r="K14" s="14">
        <f t="shared" si="0"/>
        <v>36</v>
      </c>
      <c r="M14" s="132">
        <f t="shared" si="1"/>
        <v>3</v>
      </c>
      <c r="N14" s="132">
        <f t="shared" si="2"/>
        <v>0</v>
      </c>
    </row>
    <row r="15" spans="1:14" x14ac:dyDescent="0.25">
      <c r="B15" s="141" t="s">
        <v>693</v>
      </c>
      <c r="C15" s="141" t="s">
        <v>694</v>
      </c>
      <c r="D15" s="142" t="s">
        <v>295</v>
      </c>
      <c r="E15" s="85">
        <v>20</v>
      </c>
      <c r="F15" s="85"/>
      <c r="G15" s="85"/>
      <c r="H15" s="85"/>
      <c r="I15" s="85">
        <v>14</v>
      </c>
      <c r="J15" s="85"/>
      <c r="K15" s="14">
        <f t="shared" si="0"/>
        <v>34</v>
      </c>
      <c r="M15" s="132">
        <f t="shared" si="1"/>
        <v>2</v>
      </c>
      <c r="N15" s="132">
        <f t="shared" si="2"/>
        <v>0</v>
      </c>
    </row>
    <row r="16" spans="1:14" x14ac:dyDescent="0.25">
      <c r="B16" s="141" t="s">
        <v>553</v>
      </c>
      <c r="C16" s="141" t="s">
        <v>554</v>
      </c>
      <c r="D16" s="142" t="s">
        <v>164</v>
      </c>
      <c r="E16" s="85">
        <v>10</v>
      </c>
      <c r="F16" s="85">
        <v>9</v>
      </c>
      <c r="G16" s="85"/>
      <c r="H16" s="85">
        <v>12</v>
      </c>
      <c r="I16" s="85"/>
      <c r="J16" s="85"/>
      <c r="K16" s="14">
        <f t="shared" si="0"/>
        <v>31</v>
      </c>
      <c r="M16" s="132">
        <f t="shared" si="1"/>
        <v>3</v>
      </c>
      <c r="N16" s="132">
        <f t="shared" si="2"/>
        <v>0</v>
      </c>
    </row>
    <row r="17" spans="2:14" x14ac:dyDescent="0.25">
      <c r="B17" s="141" t="s">
        <v>695</v>
      </c>
      <c r="C17" s="141" t="s">
        <v>700</v>
      </c>
      <c r="D17" s="142" t="s">
        <v>295</v>
      </c>
      <c r="E17" s="85">
        <v>13</v>
      </c>
      <c r="F17" s="85">
        <v>16</v>
      </c>
      <c r="G17" s="85"/>
      <c r="H17" s="85"/>
      <c r="I17" s="85"/>
      <c r="J17" s="85"/>
      <c r="K17" s="14">
        <f t="shared" si="0"/>
        <v>29</v>
      </c>
      <c r="M17" s="132">
        <f t="shared" si="1"/>
        <v>2</v>
      </c>
      <c r="N17" s="132">
        <f t="shared" si="2"/>
        <v>0</v>
      </c>
    </row>
    <row r="18" spans="2:14" x14ac:dyDescent="0.25">
      <c r="B18" s="141" t="s">
        <v>698</v>
      </c>
      <c r="C18" s="141" t="s">
        <v>699</v>
      </c>
      <c r="D18" s="142" t="s">
        <v>560</v>
      </c>
      <c r="E18" s="85">
        <v>14</v>
      </c>
      <c r="F18" s="85">
        <v>14</v>
      </c>
      <c r="G18" s="85"/>
      <c r="H18" s="85"/>
      <c r="I18" s="85"/>
      <c r="J18" s="85"/>
      <c r="K18" s="14">
        <f t="shared" si="0"/>
        <v>28</v>
      </c>
      <c r="M18" s="132">
        <f t="shared" si="1"/>
        <v>2</v>
      </c>
      <c r="N18" s="132">
        <f t="shared" si="2"/>
        <v>0</v>
      </c>
    </row>
    <row r="19" spans="2:14" x14ac:dyDescent="0.25">
      <c r="B19" s="127" t="s">
        <v>805</v>
      </c>
      <c r="C19" s="127" t="s">
        <v>806</v>
      </c>
      <c r="D19" s="128" t="s">
        <v>180</v>
      </c>
      <c r="E19" s="85"/>
      <c r="F19" s="85">
        <v>13</v>
      </c>
      <c r="G19" s="85"/>
      <c r="H19" s="85"/>
      <c r="I19" s="85">
        <v>9</v>
      </c>
      <c r="J19" s="85"/>
      <c r="K19" s="14">
        <f t="shared" si="0"/>
        <v>22</v>
      </c>
      <c r="M19" s="132">
        <f t="shared" si="1"/>
        <v>2</v>
      </c>
      <c r="N19" s="132">
        <f t="shared" si="2"/>
        <v>0</v>
      </c>
    </row>
    <row r="20" spans="2:14" x14ac:dyDescent="0.25">
      <c r="B20" s="127" t="s">
        <v>298</v>
      </c>
      <c r="C20" s="127" t="s">
        <v>299</v>
      </c>
      <c r="D20" s="129" t="s">
        <v>156</v>
      </c>
      <c r="E20" s="85"/>
      <c r="F20" s="85">
        <v>20</v>
      </c>
      <c r="G20" s="85"/>
      <c r="H20" s="85"/>
      <c r="I20" s="85"/>
      <c r="J20" s="85"/>
      <c r="K20" s="14">
        <f t="shared" si="0"/>
        <v>20</v>
      </c>
      <c r="M20" s="132">
        <f t="shared" si="1"/>
        <v>1</v>
      </c>
      <c r="N20" s="132">
        <f t="shared" si="2"/>
        <v>0</v>
      </c>
    </row>
    <row r="21" spans="2:14" x14ac:dyDescent="0.25">
      <c r="B21" s="127" t="s">
        <v>232</v>
      </c>
      <c r="C21" s="127" t="s">
        <v>323</v>
      </c>
      <c r="D21" s="127" t="s">
        <v>234</v>
      </c>
      <c r="E21" s="85"/>
      <c r="F21" s="85"/>
      <c r="G21" s="85"/>
      <c r="H21" s="85">
        <v>15</v>
      </c>
      <c r="I21" s="85"/>
      <c r="J21" s="85"/>
      <c r="K21" s="14">
        <f t="shared" si="0"/>
        <v>15</v>
      </c>
      <c r="M21" s="132">
        <f t="shared" si="1"/>
        <v>1</v>
      </c>
      <c r="N21" s="132">
        <f t="shared" si="2"/>
        <v>0</v>
      </c>
    </row>
    <row r="22" spans="2:14" x14ac:dyDescent="0.25">
      <c r="B22" s="127" t="s">
        <v>888</v>
      </c>
      <c r="C22" s="127" t="s">
        <v>889</v>
      </c>
      <c r="D22" s="127" t="s">
        <v>890</v>
      </c>
      <c r="E22" s="85"/>
      <c r="F22" s="85"/>
      <c r="G22" s="85"/>
      <c r="H22" s="85"/>
      <c r="I22" s="85">
        <v>15</v>
      </c>
      <c r="J22" s="85"/>
      <c r="K22" s="14">
        <f t="shared" si="0"/>
        <v>15</v>
      </c>
      <c r="M22" s="132">
        <f t="shared" si="1"/>
        <v>1</v>
      </c>
      <c r="N22" s="132">
        <f t="shared" si="2"/>
        <v>0</v>
      </c>
    </row>
    <row r="23" spans="2:14" x14ac:dyDescent="0.25">
      <c r="B23" s="127" t="s">
        <v>375</v>
      </c>
      <c r="C23" s="127" t="s">
        <v>399</v>
      </c>
      <c r="D23" s="127" t="s">
        <v>295</v>
      </c>
      <c r="E23" s="85"/>
      <c r="F23" s="85"/>
      <c r="G23" s="85"/>
      <c r="H23" s="85">
        <v>13</v>
      </c>
      <c r="I23" s="85"/>
      <c r="J23" s="85"/>
      <c r="K23" s="14">
        <f t="shared" si="0"/>
        <v>13</v>
      </c>
      <c r="M23" s="132">
        <f t="shared" si="1"/>
        <v>1</v>
      </c>
      <c r="N23" s="132">
        <f t="shared" si="2"/>
        <v>0</v>
      </c>
    </row>
    <row r="24" spans="2:14" x14ac:dyDescent="0.25">
      <c r="B24" s="127" t="s">
        <v>807</v>
      </c>
      <c r="C24" s="127" t="s">
        <v>808</v>
      </c>
      <c r="D24" s="129" t="s">
        <v>254</v>
      </c>
      <c r="E24" s="85"/>
      <c r="F24" s="85">
        <v>10</v>
      </c>
      <c r="G24" s="85"/>
      <c r="H24" s="85"/>
      <c r="I24" s="85"/>
      <c r="J24" s="85"/>
      <c r="K24" s="14">
        <f t="shared" si="0"/>
        <v>10</v>
      </c>
      <c r="M24" s="132">
        <f t="shared" si="1"/>
        <v>1</v>
      </c>
      <c r="N24" s="132">
        <f t="shared" si="2"/>
        <v>0</v>
      </c>
    </row>
    <row r="25" spans="2:14" x14ac:dyDescent="0.25">
      <c r="B25" s="127" t="s">
        <v>551</v>
      </c>
      <c r="C25" s="127" t="s">
        <v>552</v>
      </c>
      <c r="D25" s="127" t="s">
        <v>446</v>
      </c>
      <c r="E25" s="85"/>
      <c r="F25" s="85"/>
      <c r="G25" s="85"/>
      <c r="H25" s="85"/>
      <c r="I25" s="85">
        <v>10</v>
      </c>
      <c r="J25" s="85"/>
      <c r="K25" s="14">
        <f t="shared" si="0"/>
        <v>10</v>
      </c>
      <c r="M25" s="132">
        <f t="shared" si="1"/>
        <v>1</v>
      </c>
      <c r="N25" s="132">
        <f t="shared" si="2"/>
        <v>0</v>
      </c>
    </row>
    <row r="26" spans="2:14" x14ac:dyDescent="0.25">
      <c r="B26" s="127" t="s">
        <v>318</v>
      </c>
      <c r="C26" s="127" t="s">
        <v>550</v>
      </c>
      <c r="D26" s="127" t="s">
        <v>320</v>
      </c>
      <c r="E26" s="85"/>
      <c r="F26" s="85"/>
      <c r="G26" s="85"/>
      <c r="H26" s="85">
        <v>9</v>
      </c>
      <c r="I26" s="85"/>
      <c r="J26" s="85"/>
      <c r="K26" s="14">
        <f t="shared" si="0"/>
        <v>9</v>
      </c>
      <c r="M26" s="132">
        <f t="shared" si="1"/>
        <v>1</v>
      </c>
      <c r="N26" s="132">
        <f t="shared" si="2"/>
        <v>0</v>
      </c>
    </row>
    <row r="27" spans="2:14" x14ac:dyDescent="0.25">
      <c r="B27" s="127" t="s">
        <v>275</v>
      </c>
      <c r="C27" s="127" t="s">
        <v>276</v>
      </c>
      <c r="D27" s="127" t="s">
        <v>809</v>
      </c>
      <c r="E27" s="85"/>
      <c r="F27" s="85">
        <v>8</v>
      </c>
      <c r="G27" s="85"/>
      <c r="H27" s="85"/>
      <c r="I27" s="85"/>
      <c r="J27" s="85"/>
      <c r="K27" s="14">
        <f t="shared" si="0"/>
        <v>8</v>
      </c>
      <c r="M27" s="63">
        <f t="shared" si="1"/>
        <v>1</v>
      </c>
      <c r="N27" s="132">
        <f t="shared" si="2"/>
        <v>0</v>
      </c>
    </row>
    <row r="29" spans="2:14" x14ac:dyDescent="0.25">
      <c r="M29" s="63"/>
      <c r="N29" s="63"/>
    </row>
    <row r="30" spans="2:14" x14ac:dyDescent="0.25">
      <c r="M30" s="63"/>
      <c r="N30" s="63"/>
    </row>
    <row r="31" spans="2:14" x14ac:dyDescent="0.25">
      <c r="M31" s="63"/>
      <c r="N31" s="63"/>
    </row>
    <row r="32" spans="2:14" x14ac:dyDescent="0.25">
      <c r="M32" s="63"/>
      <c r="N32" s="63"/>
    </row>
    <row r="33" spans="13:14" x14ac:dyDescent="0.25">
      <c r="M33" s="63"/>
      <c r="N33" s="63"/>
    </row>
    <row r="34" spans="13:14" x14ac:dyDescent="0.25">
      <c r="M34" s="63"/>
      <c r="N34" s="63"/>
    </row>
    <row r="35" spans="13:14" x14ac:dyDescent="0.25">
      <c r="M35" s="63"/>
      <c r="N35" s="63"/>
    </row>
    <row r="37" spans="13:14" x14ac:dyDescent="0.25">
      <c r="M37" s="63"/>
      <c r="N37" s="63"/>
    </row>
    <row r="38" spans="13:14" x14ac:dyDescent="0.25">
      <c r="M38" s="63"/>
      <c r="N38" s="63"/>
    </row>
    <row r="39" spans="13:14" x14ac:dyDescent="0.25">
      <c r="M39" s="63"/>
      <c r="N39" s="63"/>
    </row>
    <row r="40" spans="13:14" x14ac:dyDescent="0.25">
      <c r="M40" s="63"/>
      <c r="N40" s="63"/>
    </row>
    <row r="41" spans="13:14" x14ac:dyDescent="0.25">
      <c r="M41" s="63"/>
      <c r="N41" s="63"/>
    </row>
    <row r="43" spans="13:14" x14ac:dyDescent="0.25">
      <c r="M43" s="63"/>
      <c r="N43" s="63"/>
    </row>
    <row r="44" spans="13:14" x14ac:dyDescent="0.25">
      <c r="M44" s="63"/>
      <c r="N44" s="63"/>
    </row>
    <row r="45" spans="13:14" x14ac:dyDescent="0.25">
      <c r="M45" s="63"/>
      <c r="N45" s="63"/>
    </row>
    <row r="46" spans="13:14" x14ac:dyDescent="0.25">
      <c r="M46" s="63"/>
      <c r="N46" s="63"/>
    </row>
    <row r="49" spans="13:14" x14ac:dyDescent="0.25">
      <c r="M49" s="63"/>
      <c r="N49" s="63"/>
    </row>
    <row r="51" spans="13:14" x14ac:dyDescent="0.25">
      <c r="M51" s="63"/>
      <c r="N51" s="63"/>
    </row>
    <row r="52" spans="13:14" x14ac:dyDescent="0.25">
      <c r="M52" s="63"/>
      <c r="N52" s="63"/>
    </row>
    <row r="56" spans="13:14" x14ac:dyDescent="0.25">
      <c r="M56" s="63"/>
      <c r="N56" s="63"/>
    </row>
    <row r="58" spans="13:14" x14ac:dyDescent="0.25">
      <c r="M58" s="63"/>
      <c r="N58" s="63"/>
    </row>
    <row r="62" spans="13:14" x14ac:dyDescent="0.25">
      <c r="M62" s="63"/>
      <c r="N62" s="63"/>
    </row>
    <row r="63" spans="13:14" x14ac:dyDescent="0.25">
      <c r="M63" s="63"/>
      <c r="N63" s="63"/>
    </row>
    <row r="65" spans="13:14" x14ac:dyDescent="0.25">
      <c r="M65" s="63"/>
      <c r="N65" s="63"/>
    </row>
    <row r="67" spans="13:14" x14ac:dyDescent="0.25">
      <c r="M67" s="63"/>
      <c r="N67" s="63"/>
    </row>
    <row r="68" spans="13:14" x14ac:dyDescent="0.25">
      <c r="M68" s="63"/>
      <c r="N68" s="63"/>
    </row>
    <row r="71" spans="13:14" x14ac:dyDescent="0.25">
      <c r="M71" s="63"/>
      <c r="N71" s="63"/>
    </row>
    <row r="72" spans="13:14" x14ac:dyDescent="0.25">
      <c r="M72" s="63"/>
      <c r="N72" s="63"/>
    </row>
    <row r="73" spans="13:14" x14ac:dyDescent="0.25">
      <c r="M73" s="63"/>
      <c r="N73" s="63"/>
    </row>
    <row r="74" spans="13:14" x14ac:dyDescent="0.25">
      <c r="M74" s="63"/>
      <c r="N74" s="63"/>
    </row>
    <row r="75" spans="13:14" x14ac:dyDescent="0.25">
      <c r="M75" s="63"/>
      <c r="N75" s="63"/>
    </row>
    <row r="78" spans="13:14" x14ac:dyDescent="0.25">
      <c r="M78" s="63"/>
      <c r="N78" s="63"/>
    </row>
    <row r="80" spans="13:14" x14ac:dyDescent="0.25">
      <c r="M80" s="63"/>
      <c r="N80" s="63"/>
    </row>
    <row r="85" spans="13:14" x14ac:dyDescent="0.25">
      <c r="M85" s="63"/>
      <c r="N85" s="63"/>
    </row>
    <row r="87" spans="13:14" x14ac:dyDescent="0.25">
      <c r="M87" s="63"/>
      <c r="N87" s="63"/>
    </row>
    <row r="88" spans="13:14" x14ac:dyDescent="0.25">
      <c r="M88" s="63"/>
      <c r="N88" s="63"/>
    </row>
    <row r="91" spans="13:14" x14ac:dyDescent="0.25">
      <c r="M91" s="63"/>
      <c r="N91" s="63"/>
    </row>
    <row r="92" spans="13:14" x14ac:dyDescent="0.25">
      <c r="M92" s="63"/>
      <c r="N92" s="63"/>
    </row>
    <row r="94" spans="13:14" x14ac:dyDescent="0.25">
      <c r="M94" s="63"/>
      <c r="N94" s="63"/>
    </row>
    <row r="95" spans="13:14" x14ac:dyDescent="0.25">
      <c r="M95" s="63"/>
      <c r="N95" s="63"/>
    </row>
    <row r="96" spans="13:14" x14ac:dyDescent="0.25">
      <c r="M96" s="63"/>
      <c r="N96" s="63"/>
    </row>
    <row r="97" spans="13:14" x14ac:dyDescent="0.25">
      <c r="M97" s="63"/>
      <c r="N97" s="63"/>
    </row>
    <row r="98" spans="13:14" x14ac:dyDescent="0.25">
      <c r="M98" s="63"/>
      <c r="N98" s="63"/>
    </row>
    <row r="99" spans="13:14" x14ac:dyDescent="0.25">
      <c r="M99" s="63"/>
      <c r="N99" s="63"/>
    </row>
    <row r="100" spans="13:14" x14ac:dyDescent="0.25">
      <c r="M100" s="63"/>
      <c r="N100" s="63"/>
    </row>
    <row r="101" spans="13:14" x14ac:dyDescent="0.25">
      <c r="M101" s="63"/>
      <c r="N101" s="63"/>
    </row>
    <row r="102" spans="13:14" x14ac:dyDescent="0.25">
      <c r="M102" s="63"/>
      <c r="N102" s="63"/>
    </row>
    <row r="103" spans="13:14" x14ac:dyDescent="0.25">
      <c r="M103" s="63"/>
      <c r="N103" s="63"/>
    </row>
    <row r="104" spans="13:14" x14ac:dyDescent="0.25">
      <c r="M104" s="63"/>
      <c r="N104" s="63"/>
    </row>
    <row r="105" spans="13:14" x14ac:dyDescent="0.25">
      <c r="M105" s="63"/>
      <c r="N105" s="63"/>
    </row>
    <row r="106" spans="13:14" x14ac:dyDescent="0.25">
      <c r="M106" s="63"/>
      <c r="N106" s="63"/>
    </row>
    <row r="107" spans="13:14" x14ac:dyDescent="0.25">
      <c r="M107" s="63"/>
      <c r="N107" s="63"/>
    </row>
  </sheetData>
  <sortState xmlns:xlrd2="http://schemas.microsoft.com/office/spreadsheetml/2017/richdata2" ref="B8:M27">
    <sortCondition descending="1" ref="K8:K27"/>
  </sortState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80"/>
  <sheetViews>
    <sheetView showGridLines="0" zoomScale="90" zoomScaleNormal="90" workbookViewId="0">
      <selection activeCell="A6" sqref="A6"/>
    </sheetView>
  </sheetViews>
  <sheetFormatPr defaultColWidth="9.140625" defaultRowHeight="15.75" x14ac:dyDescent="0.25"/>
  <cols>
    <col min="1" max="1" width="4" style="20" customWidth="1"/>
    <col min="2" max="2" width="22.140625" style="20" customWidth="1"/>
    <col min="3" max="3" width="25.42578125" style="20" customWidth="1"/>
    <col min="4" max="4" width="11.5703125" style="20" customWidth="1"/>
    <col min="5" max="6" width="9.42578125" style="21" customWidth="1"/>
    <col min="7" max="7" width="9.7109375" style="21" customWidth="1"/>
    <col min="8" max="8" width="9.28515625" style="21" customWidth="1"/>
    <col min="9" max="9" width="9.42578125" style="21" customWidth="1"/>
    <col min="10" max="10" width="9.7109375" style="22" customWidth="1"/>
    <col min="11" max="11" width="9.42578125" style="22" customWidth="1"/>
    <col min="12" max="12" width="10" style="21" customWidth="1"/>
    <col min="13" max="14" width="9.42578125" style="22" customWidth="1"/>
    <col min="15" max="15" width="9.5703125" style="22" customWidth="1"/>
    <col min="16" max="16" width="9.28515625" style="22" customWidth="1"/>
    <col min="17" max="17" width="9.42578125" style="22" customWidth="1"/>
    <col min="18" max="18" width="11" style="22" customWidth="1"/>
    <col min="19" max="19" width="9.42578125" style="22" customWidth="1"/>
    <col min="20" max="20" width="11.42578125" style="21" customWidth="1"/>
    <col min="21" max="21" width="10.5703125" style="25" customWidth="1"/>
    <col min="22" max="16384" width="9.140625" style="20"/>
  </cols>
  <sheetData>
    <row r="1" spans="1:24" ht="18.75" x14ac:dyDescent="0.3">
      <c r="B1" s="47" t="s">
        <v>66</v>
      </c>
    </row>
    <row r="2" spans="1:24" x14ac:dyDescent="0.25">
      <c r="B2" s="24" t="s">
        <v>4</v>
      </c>
    </row>
    <row r="3" spans="1:24" ht="15.6" customHeight="1" x14ac:dyDescent="0.25">
      <c r="M3" s="35"/>
      <c r="N3" s="35"/>
      <c r="O3" s="35"/>
      <c r="P3" s="35"/>
      <c r="Q3" s="35"/>
      <c r="R3" s="35"/>
      <c r="S3" s="35"/>
    </row>
    <row r="4" spans="1:24" x14ac:dyDescent="0.25">
      <c r="B4" s="31" t="s">
        <v>23</v>
      </c>
      <c r="F4" s="35"/>
      <c r="P4" s="35"/>
      <c r="Q4" s="35"/>
      <c r="R4" s="35"/>
      <c r="S4" s="35"/>
    </row>
    <row r="5" spans="1:24" ht="15.75" customHeight="1" x14ac:dyDescent="0.25">
      <c r="B5" s="198" t="s">
        <v>18</v>
      </c>
      <c r="C5" s="199"/>
      <c r="D5" s="199"/>
      <c r="E5" s="200"/>
      <c r="F5" s="201"/>
      <c r="G5" s="16"/>
      <c r="H5" s="16"/>
      <c r="I5" s="16"/>
      <c r="J5" s="17"/>
      <c r="K5" s="17"/>
      <c r="L5" s="16"/>
      <c r="N5" s="41"/>
      <c r="O5" s="55"/>
      <c r="P5" s="41"/>
      <c r="Q5" s="55"/>
      <c r="R5" s="41"/>
      <c r="S5" s="55"/>
      <c r="T5" s="16"/>
      <c r="U5" s="11"/>
    </row>
    <row r="6" spans="1:24" ht="35.25" customHeight="1" x14ac:dyDescent="0.25">
      <c r="E6" s="29" t="s">
        <v>42</v>
      </c>
      <c r="F6" s="7" t="s">
        <v>16</v>
      </c>
      <c r="G6" s="29" t="s">
        <v>8</v>
      </c>
      <c r="H6" s="29" t="s">
        <v>46</v>
      </c>
      <c r="I6" s="29" t="s">
        <v>21</v>
      </c>
      <c r="J6" s="8" t="s">
        <v>6</v>
      </c>
      <c r="K6" s="8" t="s">
        <v>46</v>
      </c>
      <c r="L6" s="7" t="s">
        <v>12</v>
      </c>
      <c r="M6" s="34" t="s">
        <v>22</v>
      </c>
      <c r="N6" s="29" t="s">
        <v>53</v>
      </c>
      <c r="O6" s="29" t="s">
        <v>6</v>
      </c>
      <c r="P6" s="29" t="s">
        <v>7</v>
      </c>
      <c r="Q6" s="29" t="s">
        <v>27</v>
      </c>
      <c r="R6" s="29" t="s">
        <v>35</v>
      </c>
      <c r="S6" s="29" t="s">
        <v>58</v>
      </c>
      <c r="T6" s="59" t="s">
        <v>62</v>
      </c>
    </row>
    <row r="7" spans="1:24" x14ac:dyDescent="0.25">
      <c r="B7" s="23"/>
      <c r="C7" s="23"/>
      <c r="D7" s="23"/>
      <c r="E7" s="56" t="s">
        <v>557</v>
      </c>
      <c r="F7" s="56" t="s">
        <v>557</v>
      </c>
      <c r="G7" s="138" t="s">
        <v>555</v>
      </c>
      <c r="H7" s="100" t="s">
        <v>556</v>
      </c>
      <c r="I7" s="100" t="s">
        <v>556</v>
      </c>
      <c r="J7" s="56" t="s">
        <v>944</v>
      </c>
      <c r="K7" s="100" t="s">
        <v>556</v>
      </c>
      <c r="L7" s="56" t="s">
        <v>945</v>
      </c>
      <c r="M7" s="56" t="s">
        <v>944</v>
      </c>
      <c r="N7" s="138" t="s">
        <v>548</v>
      </c>
      <c r="O7" s="56" t="s">
        <v>944</v>
      </c>
      <c r="P7" s="100" t="s">
        <v>556</v>
      </c>
      <c r="Q7" s="138" t="s">
        <v>548</v>
      </c>
      <c r="R7" s="138" t="s">
        <v>548</v>
      </c>
      <c r="S7" s="100" t="s">
        <v>556</v>
      </c>
      <c r="T7" s="138" t="s">
        <v>946</v>
      </c>
    </row>
    <row r="8" spans="1:24" x14ac:dyDescent="0.25">
      <c r="B8" s="27" t="s">
        <v>9</v>
      </c>
      <c r="C8" s="27" t="s">
        <v>3</v>
      </c>
      <c r="D8" s="27" t="s">
        <v>1</v>
      </c>
      <c r="E8" s="57" t="s">
        <v>43</v>
      </c>
      <c r="F8" s="58" t="s">
        <v>44</v>
      </c>
      <c r="G8" s="58" t="s">
        <v>45</v>
      </c>
      <c r="H8" s="58" t="s">
        <v>47</v>
      </c>
      <c r="I8" s="57" t="s">
        <v>48</v>
      </c>
      <c r="J8" s="57" t="s">
        <v>49</v>
      </c>
      <c r="K8" s="57" t="s">
        <v>50</v>
      </c>
      <c r="L8" s="58" t="s">
        <v>51</v>
      </c>
      <c r="M8" s="57" t="s">
        <v>52</v>
      </c>
      <c r="N8" s="58" t="s">
        <v>54</v>
      </c>
      <c r="O8" s="58" t="s">
        <v>55</v>
      </c>
      <c r="P8" s="58" t="s">
        <v>56</v>
      </c>
      <c r="Q8" s="58" t="s">
        <v>57</v>
      </c>
      <c r="R8" s="58" t="s">
        <v>36</v>
      </c>
      <c r="S8" s="58" t="s">
        <v>59</v>
      </c>
      <c r="T8" s="58" t="s">
        <v>38</v>
      </c>
      <c r="U8" s="11" t="s">
        <v>10</v>
      </c>
    </row>
    <row r="9" spans="1:24" s="62" customFormat="1" x14ac:dyDescent="0.25">
      <c r="A9" s="62">
        <v>1</v>
      </c>
      <c r="B9" s="127" t="s">
        <v>318</v>
      </c>
      <c r="C9" s="127" t="s">
        <v>550</v>
      </c>
      <c r="D9" s="127" t="s">
        <v>320</v>
      </c>
      <c r="E9" s="85"/>
      <c r="F9" s="85"/>
      <c r="G9" s="85"/>
      <c r="H9" s="85">
        <v>19</v>
      </c>
      <c r="I9" s="85"/>
      <c r="J9" s="85"/>
      <c r="K9" s="85">
        <v>25</v>
      </c>
      <c r="L9" s="85">
        <v>22</v>
      </c>
      <c r="M9" s="85"/>
      <c r="N9" s="85"/>
      <c r="O9" s="85"/>
      <c r="P9" s="85">
        <v>25</v>
      </c>
      <c r="Q9" s="85"/>
      <c r="R9" s="85"/>
      <c r="S9" s="85" t="s">
        <v>1081</v>
      </c>
      <c r="T9" s="85">
        <v>22</v>
      </c>
      <c r="U9" s="14">
        <f t="shared" ref="U9:U40" si="0">SUM(E9:T9)</f>
        <v>113</v>
      </c>
      <c r="W9" s="63">
        <f t="shared" ref="W9:W40" si="1">COUNT(E9:S9)</f>
        <v>4</v>
      </c>
      <c r="X9" s="63">
        <f>IF(W9&gt;4,"  huom",0)</f>
        <v>0</v>
      </c>
    </row>
    <row r="10" spans="1:24" s="62" customFormat="1" x14ac:dyDescent="0.25">
      <c r="A10" s="62">
        <v>2</v>
      </c>
      <c r="B10" s="127" t="s">
        <v>384</v>
      </c>
      <c r="C10" s="127" t="s">
        <v>389</v>
      </c>
      <c r="D10" s="128" t="s">
        <v>295</v>
      </c>
      <c r="E10" s="19"/>
      <c r="F10" s="19"/>
      <c r="G10" s="19" t="s">
        <v>876</v>
      </c>
      <c r="H10" s="19" t="s">
        <v>838</v>
      </c>
      <c r="I10" s="85">
        <v>25</v>
      </c>
      <c r="J10" s="19"/>
      <c r="K10" s="19"/>
      <c r="L10" s="19">
        <v>25</v>
      </c>
      <c r="M10" s="19"/>
      <c r="N10" s="19"/>
      <c r="O10" s="19">
        <v>18</v>
      </c>
      <c r="P10" s="85" t="s">
        <v>1081</v>
      </c>
      <c r="Q10" s="85"/>
      <c r="R10" s="85"/>
      <c r="S10" s="85">
        <v>22</v>
      </c>
      <c r="T10" s="85">
        <v>16</v>
      </c>
      <c r="U10" s="14">
        <f t="shared" si="0"/>
        <v>106</v>
      </c>
      <c r="W10" s="63">
        <f t="shared" si="1"/>
        <v>4</v>
      </c>
      <c r="X10" s="63">
        <f t="shared" ref="X10:X63" si="2">IF(W10&gt;4,"  huom",0)</f>
        <v>0</v>
      </c>
    </row>
    <row r="11" spans="1:24" s="62" customFormat="1" x14ac:dyDescent="0.25">
      <c r="A11" s="62">
        <v>3</v>
      </c>
      <c r="B11" s="126" t="s">
        <v>342</v>
      </c>
      <c r="C11" s="126" t="s">
        <v>343</v>
      </c>
      <c r="D11" s="131" t="s">
        <v>344</v>
      </c>
      <c r="E11" s="19"/>
      <c r="F11" s="19">
        <v>14</v>
      </c>
      <c r="G11" s="19" t="s">
        <v>843</v>
      </c>
      <c r="H11" s="19">
        <v>22</v>
      </c>
      <c r="I11" s="87">
        <v>14</v>
      </c>
      <c r="J11" s="19"/>
      <c r="K11" s="19" t="s">
        <v>969</v>
      </c>
      <c r="L11" s="19" t="s">
        <v>883</v>
      </c>
      <c r="M11" s="19"/>
      <c r="N11" s="19"/>
      <c r="O11" s="19" t="s">
        <v>884</v>
      </c>
      <c r="P11" s="85">
        <v>19</v>
      </c>
      <c r="Q11" s="85"/>
      <c r="R11" s="85"/>
      <c r="S11" s="85" t="s">
        <v>901</v>
      </c>
      <c r="T11" s="85">
        <v>30</v>
      </c>
      <c r="U11" s="14">
        <f t="shared" si="0"/>
        <v>99</v>
      </c>
      <c r="W11" s="63">
        <f t="shared" si="1"/>
        <v>4</v>
      </c>
      <c r="X11" s="63">
        <f t="shared" si="2"/>
        <v>0</v>
      </c>
    </row>
    <row r="12" spans="1:24" s="62" customFormat="1" x14ac:dyDescent="0.25">
      <c r="A12" s="62">
        <v>4</v>
      </c>
      <c r="B12" s="126" t="s">
        <v>230</v>
      </c>
      <c r="C12" s="126" t="s">
        <v>260</v>
      </c>
      <c r="D12" s="136" t="s">
        <v>220</v>
      </c>
      <c r="E12" s="19">
        <v>18</v>
      </c>
      <c r="F12" s="19"/>
      <c r="G12" s="19" t="s">
        <v>884</v>
      </c>
      <c r="H12" s="19">
        <v>17</v>
      </c>
      <c r="I12" s="85" t="s">
        <v>923</v>
      </c>
      <c r="J12" s="19"/>
      <c r="K12" s="19"/>
      <c r="L12" s="19">
        <v>19</v>
      </c>
      <c r="M12" s="19"/>
      <c r="N12" s="19"/>
      <c r="O12" s="19"/>
      <c r="P12" s="85"/>
      <c r="Q12" s="85" t="s">
        <v>1007</v>
      </c>
      <c r="R12" s="85">
        <v>16</v>
      </c>
      <c r="S12" s="85"/>
      <c r="T12" s="85">
        <v>25</v>
      </c>
      <c r="U12" s="14">
        <f t="shared" si="0"/>
        <v>95</v>
      </c>
      <c r="W12" s="63">
        <f t="shared" si="1"/>
        <v>4</v>
      </c>
      <c r="X12" s="63">
        <f t="shared" si="2"/>
        <v>0</v>
      </c>
    </row>
    <row r="13" spans="1:24" s="62" customFormat="1" x14ac:dyDescent="0.25">
      <c r="A13" s="62">
        <v>5</v>
      </c>
      <c r="B13" s="127" t="s">
        <v>395</v>
      </c>
      <c r="C13" s="127" t="s">
        <v>396</v>
      </c>
      <c r="D13" s="127" t="s">
        <v>128</v>
      </c>
      <c r="E13" s="85"/>
      <c r="F13" s="85"/>
      <c r="G13" s="85" t="s">
        <v>969</v>
      </c>
      <c r="H13" s="85"/>
      <c r="I13" s="85" t="s">
        <v>838</v>
      </c>
      <c r="J13" s="85">
        <v>20</v>
      </c>
      <c r="K13" s="85"/>
      <c r="L13" s="85">
        <v>18</v>
      </c>
      <c r="M13" s="85"/>
      <c r="N13" s="85">
        <v>16</v>
      </c>
      <c r="O13" s="85" t="s">
        <v>838</v>
      </c>
      <c r="P13" s="85" t="s">
        <v>969</v>
      </c>
      <c r="Q13" s="85"/>
      <c r="R13" s="85"/>
      <c r="S13" s="85">
        <v>15</v>
      </c>
      <c r="T13" s="85">
        <v>20</v>
      </c>
      <c r="U13" s="14">
        <f t="shared" si="0"/>
        <v>89</v>
      </c>
      <c r="W13" s="63">
        <f t="shared" si="1"/>
        <v>4</v>
      </c>
      <c r="X13" s="63">
        <f t="shared" si="2"/>
        <v>0</v>
      </c>
    </row>
    <row r="14" spans="1:24" s="62" customFormat="1" x14ac:dyDescent="0.25">
      <c r="A14" s="62">
        <v>6</v>
      </c>
      <c r="B14" s="127" t="s">
        <v>690</v>
      </c>
      <c r="C14" s="127" t="s">
        <v>691</v>
      </c>
      <c r="D14" s="129" t="s">
        <v>692</v>
      </c>
      <c r="E14" s="85"/>
      <c r="F14" s="85"/>
      <c r="G14" s="85"/>
      <c r="H14" s="85"/>
      <c r="I14" s="87">
        <v>22</v>
      </c>
      <c r="J14" s="85"/>
      <c r="K14" s="85">
        <v>18</v>
      </c>
      <c r="L14" s="85">
        <v>16</v>
      </c>
      <c r="M14" s="85"/>
      <c r="N14" s="85">
        <v>18</v>
      </c>
      <c r="O14" s="85"/>
      <c r="P14" s="49" t="s">
        <v>838</v>
      </c>
      <c r="Q14" s="49"/>
      <c r="R14" s="49"/>
      <c r="S14" s="49" t="s">
        <v>1029</v>
      </c>
      <c r="T14" s="49">
        <v>15</v>
      </c>
      <c r="U14" s="14">
        <f t="shared" si="0"/>
        <v>89</v>
      </c>
      <c r="W14" s="63">
        <f t="shared" si="1"/>
        <v>4</v>
      </c>
      <c r="X14" s="63">
        <f t="shared" si="2"/>
        <v>0</v>
      </c>
    </row>
    <row r="15" spans="1:24" s="62" customFormat="1" x14ac:dyDescent="0.25">
      <c r="B15" s="126" t="s">
        <v>268</v>
      </c>
      <c r="C15" s="126" t="s">
        <v>269</v>
      </c>
      <c r="D15" s="136" t="s">
        <v>180</v>
      </c>
      <c r="E15" s="85" t="s">
        <v>884</v>
      </c>
      <c r="F15" s="19"/>
      <c r="G15" s="19"/>
      <c r="H15" s="19"/>
      <c r="I15" s="85">
        <v>18</v>
      </c>
      <c r="J15" s="19"/>
      <c r="K15" s="19">
        <v>22</v>
      </c>
      <c r="L15" s="19">
        <v>17</v>
      </c>
      <c r="M15" s="19"/>
      <c r="N15" s="19">
        <v>14</v>
      </c>
      <c r="O15" s="19"/>
      <c r="P15" s="85" t="s">
        <v>901</v>
      </c>
      <c r="Q15" s="85"/>
      <c r="R15" s="85"/>
      <c r="S15" s="85" t="s">
        <v>969</v>
      </c>
      <c r="T15" s="85"/>
      <c r="U15" s="14">
        <f t="shared" si="0"/>
        <v>71</v>
      </c>
      <c r="W15" s="63">
        <f t="shared" si="1"/>
        <v>4</v>
      </c>
      <c r="X15" s="63">
        <f t="shared" si="2"/>
        <v>0</v>
      </c>
    </row>
    <row r="16" spans="1:24" s="62" customFormat="1" x14ac:dyDescent="0.25">
      <c r="B16" s="126" t="s">
        <v>393</v>
      </c>
      <c r="C16" s="126" t="s">
        <v>394</v>
      </c>
      <c r="D16" s="131" t="s">
        <v>320</v>
      </c>
      <c r="E16" s="85"/>
      <c r="F16" s="19"/>
      <c r="G16" s="19" t="s">
        <v>1007</v>
      </c>
      <c r="H16" s="19">
        <v>25</v>
      </c>
      <c r="I16" s="85" t="s">
        <v>843</v>
      </c>
      <c r="J16" s="19">
        <v>18</v>
      </c>
      <c r="K16" s="19" t="s">
        <v>843</v>
      </c>
      <c r="L16" s="19"/>
      <c r="M16" s="19"/>
      <c r="N16" s="19" t="s">
        <v>969</v>
      </c>
      <c r="O16" s="19">
        <v>14</v>
      </c>
      <c r="P16" s="19"/>
      <c r="Q16" s="19"/>
      <c r="R16" s="19"/>
      <c r="S16" s="19">
        <v>14</v>
      </c>
      <c r="T16" s="19"/>
      <c r="U16" s="14">
        <f t="shared" si="0"/>
        <v>71</v>
      </c>
      <c r="W16" s="63">
        <f t="shared" si="1"/>
        <v>4</v>
      </c>
      <c r="X16" s="63">
        <f t="shared" si="2"/>
        <v>0</v>
      </c>
    </row>
    <row r="17" spans="2:24" s="62" customFormat="1" x14ac:dyDescent="0.25">
      <c r="B17" s="127" t="s">
        <v>221</v>
      </c>
      <c r="C17" s="127" t="s">
        <v>338</v>
      </c>
      <c r="D17" s="127" t="s">
        <v>223</v>
      </c>
      <c r="E17" s="85"/>
      <c r="F17" s="85">
        <v>20</v>
      </c>
      <c r="G17" s="85" t="s">
        <v>1037</v>
      </c>
      <c r="H17" s="85"/>
      <c r="I17" s="85">
        <v>19</v>
      </c>
      <c r="J17" s="85"/>
      <c r="K17" s="85"/>
      <c r="L17" s="85"/>
      <c r="M17" s="85">
        <v>20</v>
      </c>
      <c r="N17" s="85"/>
      <c r="O17" s="85" t="s">
        <v>1029</v>
      </c>
      <c r="P17" s="85"/>
      <c r="Q17" s="85" t="s">
        <v>884</v>
      </c>
      <c r="R17" s="85">
        <v>11</v>
      </c>
      <c r="S17" s="85"/>
      <c r="T17" s="85"/>
      <c r="U17" s="14">
        <f t="shared" si="0"/>
        <v>70</v>
      </c>
      <c r="W17" s="63">
        <f t="shared" si="1"/>
        <v>4</v>
      </c>
      <c r="X17" s="63">
        <f t="shared" si="2"/>
        <v>0</v>
      </c>
    </row>
    <row r="18" spans="2:24" s="62" customFormat="1" x14ac:dyDescent="0.25">
      <c r="B18" s="133" t="s">
        <v>839</v>
      </c>
      <c r="C18" s="133" t="s">
        <v>840</v>
      </c>
      <c r="D18" s="133" t="s">
        <v>131</v>
      </c>
      <c r="E18" s="66"/>
      <c r="F18" s="66"/>
      <c r="G18" s="66"/>
      <c r="H18" s="66"/>
      <c r="I18" s="66"/>
      <c r="J18" s="66"/>
      <c r="K18" s="66">
        <v>19</v>
      </c>
      <c r="L18" s="66">
        <v>15</v>
      </c>
      <c r="M18" s="66">
        <v>13</v>
      </c>
      <c r="N18" s="66">
        <v>15</v>
      </c>
      <c r="O18" s="66"/>
      <c r="P18" s="66"/>
      <c r="Q18" s="66" t="s">
        <v>969</v>
      </c>
      <c r="R18" s="66"/>
      <c r="S18" s="66" t="s">
        <v>843</v>
      </c>
      <c r="T18" s="66"/>
      <c r="U18" s="14">
        <f t="shared" si="0"/>
        <v>62</v>
      </c>
      <c r="W18" s="63">
        <f t="shared" si="1"/>
        <v>4</v>
      </c>
      <c r="X18" s="63">
        <f t="shared" si="2"/>
        <v>0</v>
      </c>
    </row>
    <row r="19" spans="2:24" s="62" customFormat="1" x14ac:dyDescent="0.25">
      <c r="B19" s="127" t="s">
        <v>345</v>
      </c>
      <c r="C19" s="127" t="s">
        <v>346</v>
      </c>
      <c r="D19" s="128" t="s">
        <v>344</v>
      </c>
      <c r="E19" s="85"/>
      <c r="F19" s="19" t="s">
        <v>969</v>
      </c>
      <c r="G19" s="19">
        <v>15</v>
      </c>
      <c r="H19" s="19"/>
      <c r="I19" s="85" t="s">
        <v>969</v>
      </c>
      <c r="J19" s="19">
        <v>15</v>
      </c>
      <c r="K19" s="19"/>
      <c r="L19" s="19"/>
      <c r="M19" s="19"/>
      <c r="N19" s="19"/>
      <c r="O19" s="19">
        <v>16</v>
      </c>
      <c r="P19" s="85">
        <v>14</v>
      </c>
      <c r="Q19" s="85"/>
      <c r="R19" s="85"/>
      <c r="S19" s="85"/>
      <c r="T19" s="85"/>
      <c r="U19" s="14">
        <f t="shared" si="0"/>
        <v>60</v>
      </c>
      <c r="W19" s="63">
        <f t="shared" si="1"/>
        <v>4</v>
      </c>
      <c r="X19" s="63">
        <f t="shared" si="2"/>
        <v>0</v>
      </c>
    </row>
    <row r="20" spans="2:24" s="62" customFormat="1" x14ac:dyDescent="0.25">
      <c r="B20" s="53" t="s">
        <v>333</v>
      </c>
      <c r="C20" s="53" t="s">
        <v>937</v>
      </c>
      <c r="D20" s="53" t="s">
        <v>277</v>
      </c>
      <c r="E20" s="49"/>
      <c r="F20" s="49"/>
      <c r="G20" s="49"/>
      <c r="H20" s="49"/>
      <c r="I20" s="49"/>
      <c r="J20" s="49"/>
      <c r="K20" s="49"/>
      <c r="L20" s="49"/>
      <c r="M20" s="49">
        <v>15</v>
      </c>
      <c r="N20" s="49">
        <v>11</v>
      </c>
      <c r="O20" s="49">
        <v>13</v>
      </c>
      <c r="P20" s="49"/>
      <c r="Q20" s="49"/>
      <c r="R20" s="49">
        <v>12</v>
      </c>
      <c r="S20" s="49"/>
      <c r="T20" s="49"/>
      <c r="U20" s="14">
        <f t="shared" si="0"/>
        <v>51</v>
      </c>
      <c r="W20" s="63">
        <f t="shared" si="1"/>
        <v>4</v>
      </c>
      <c r="X20" s="63">
        <f t="shared" si="2"/>
        <v>0</v>
      </c>
    </row>
    <row r="21" spans="2:24" s="62" customFormat="1" x14ac:dyDescent="0.25">
      <c r="B21" s="126" t="s">
        <v>261</v>
      </c>
      <c r="C21" s="126" t="s">
        <v>262</v>
      </c>
      <c r="D21" s="136" t="s">
        <v>263</v>
      </c>
      <c r="E21" s="85">
        <v>15</v>
      </c>
      <c r="F21" s="85">
        <v>18</v>
      </c>
      <c r="G21" s="85">
        <v>9</v>
      </c>
      <c r="H21" s="85"/>
      <c r="I21" s="85"/>
      <c r="J21" s="85"/>
      <c r="K21" s="85"/>
      <c r="L21" s="85"/>
      <c r="M21" s="85">
        <v>7</v>
      </c>
      <c r="N21" s="85"/>
      <c r="O21" s="85"/>
      <c r="P21" s="49"/>
      <c r="Q21" s="49"/>
      <c r="R21" s="49"/>
      <c r="S21" s="49"/>
      <c r="T21" s="49"/>
      <c r="U21" s="14">
        <f t="shared" si="0"/>
        <v>49</v>
      </c>
      <c r="W21" s="63">
        <f t="shared" si="1"/>
        <v>4</v>
      </c>
      <c r="X21" s="63">
        <f t="shared" si="2"/>
        <v>0</v>
      </c>
    </row>
    <row r="22" spans="2:24" x14ac:dyDescent="0.25">
      <c r="B22" s="127" t="s">
        <v>353</v>
      </c>
      <c r="C22" s="127" t="s">
        <v>397</v>
      </c>
      <c r="D22" s="127" t="s">
        <v>398</v>
      </c>
      <c r="E22" s="85"/>
      <c r="F22" s="85"/>
      <c r="G22" s="85">
        <v>6</v>
      </c>
      <c r="H22" s="85"/>
      <c r="I22" s="85"/>
      <c r="J22" s="85">
        <v>12</v>
      </c>
      <c r="K22" s="85">
        <v>17</v>
      </c>
      <c r="L22" s="85">
        <v>14</v>
      </c>
      <c r="M22" s="85"/>
      <c r="N22" s="85"/>
      <c r="O22" s="85"/>
      <c r="P22" s="85" t="s">
        <v>902</v>
      </c>
      <c r="Q22" s="85"/>
      <c r="R22" s="85"/>
      <c r="S22" s="85"/>
      <c r="T22" s="85"/>
      <c r="U22" s="14">
        <f t="shared" si="0"/>
        <v>49</v>
      </c>
      <c r="W22" s="15">
        <f t="shared" si="1"/>
        <v>4</v>
      </c>
      <c r="X22" s="15">
        <f t="shared" si="2"/>
        <v>0</v>
      </c>
    </row>
    <row r="23" spans="2:24" s="62" customFormat="1" x14ac:dyDescent="0.25">
      <c r="B23" s="127" t="s">
        <v>553</v>
      </c>
      <c r="C23" s="127" t="s">
        <v>554</v>
      </c>
      <c r="D23" s="127" t="s">
        <v>164</v>
      </c>
      <c r="E23" s="197"/>
      <c r="F23" s="197"/>
      <c r="G23" s="85"/>
      <c r="H23" s="85">
        <v>16</v>
      </c>
      <c r="I23" s="85"/>
      <c r="J23" s="197"/>
      <c r="K23" s="85"/>
      <c r="L23" s="197"/>
      <c r="M23" s="197"/>
      <c r="N23" s="85"/>
      <c r="O23" s="197"/>
      <c r="P23" s="85">
        <v>12</v>
      </c>
      <c r="Q23" s="85"/>
      <c r="R23" s="85"/>
      <c r="S23" s="85"/>
      <c r="T23" s="85">
        <v>18</v>
      </c>
      <c r="U23" s="14">
        <f t="shared" si="0"/>
        <v>46</v>
      </c>
      <c r="W23" s="63">
        <f t="shared" si="1"/>
        <v>2</v>
      </c>
      <c r="X23" s="63">
        <f t="shared" si="2"/>
        <v>0</v>
      </c>
    </row>
    <row r="24" spans="2:24" s="62" customFormat="1" x14ac:dyDescent="0.25">
      <c r="B24" s="126" t="s">
        <v>279</v>
      </c>
      <c r="C24" s="126" t="s">
        <v>280</v>
      </c>
      <c r="D24" s="136" t="s">
        <v>281</v>
      </c>
      <c r="E24" s="85">
        <v>5</v>
      </c>
      <c r="F24" s="85">
        <v>15</v>
      </c>
      <c r="G24" s="85"/>
      <c r="H24" s="85"/>
      <c r="I24" s="85"/>
      <c r="J24" s="85">
        <v>16</v>
      </c>
      <c r="K24" s="85"/>
      <c r="L24" s="85"/>
      <c r="M24" s="85"/>
      <c r="N24" s="85"/>
      <c r="O24" s="85"/>
      <c r="P24" s="85">
        <v>7</v>
      </c>
      <c r="Q24" s="85"/>
      <c r="R24" s="85"/>
      <c r="S24" s="85"/>
      <c r="T24" s="85"/>
      <c r="U24" s="14">
        <f t="shared" si="0"/>
        <v>43</v>
      </c>
      <c r="W24" s="63">
        <f t="shared" si="1"/>
        <v>4</v>
      </c>
      <c r="X24" s="63">
        <f t="shared" si="2"/>
        <v>0</v>
      </c>
    </row>
    <row r="25" spans="2:24" s="62" customFormat="1" x14ac:dyDescent="0.25">
      <c r="B25" s="53" t="s">
        <v>551</v>
      </c>
      <c r="C25" s="53" t="s">
        <v>552</v>
      </c>
      <c r="D25" s="53" t="s">
        <v>446</v>
      </c>
      <c r="E25" s="202"/>
      <c r="F25" s="202"/>
      <c r="G25" s="49"/>
      <c r="H25" s="49">
        <v>18</v>
      </c>
      <c r="I25" s="49"/>
      <c r="J25" s="202"/>
      <c r="K25" s="49"/>
      <c r="L25" s="202"/>
      <c r="M25" s="202"/>
      <c r="N25" s="49"/>
      <c r="O25" s="202"/>
      <c r="P25" s="49"/>
      <c r="Q25" s="49"/>
      <c r="R25" s="49"/>
      <c r="S25" s="49">
        <v>18</v>
      </c>
      <c r="T25" s="49"/>
      <c r="U25" s="14">
        <f t="shared" si="0"/>
        <v>36</v>
      </c>
      <c r="W25" s="63">
        <f t="shared" si="1"/>
        <v>2</v>
      </c>
      <c r="X25" s="63">
        <f t="shared" si="2"/>
        <v>0</v>
      </c>
    </row>
    <row r="26" spans="2:24" s="62" customFormat="1" x14ac:dyDescent="0.25">
      <c r="B26" s="53" t="s">
        <v>972</v>
      </c>
      <c r="C26" s="53" t="s">
        <v>973</v>
      </c>
      <c r="D26" s="53" t="s">
        <v>156</v>
      </c>
      <c r="E26" s="202"/>
      <c r="F26" s="202"/>
      <c r="G26" s="49"/>
      <c r="H26" s="49"/>
      <c r="I26" s="49"/>
      <c r="J26" s="202"/>
      <c r="K26" s="49"/>
      <c r="L26" s="202"/>
      <c r="M26" s="202"/>
      <c r="N26" s="49">
        <v>12</v>
      </c>
      <c r="O26" s="202"/>
      <c r="P26" s="49">
        <v>22</v>
      </c>
      <c r="Q26" s="49"/>
      <c r="R26" s="49"/>
      <c r="S26" s="49"/>
      <c r="T26" s="49"/>
      <c r="U26" s="14">
        <f t="shared" si="0"/>
        <v>34</v>
      </c>
      <c r="W26" s="63">
        <f t="shared" si="1"/>
        <v>2</v>
      </c>
      <c r="X26" s="63">
        <f t="shared" si="2"/>
        <v>0</v>
      </c>
    </row>
    <row r="27" spans="2:24" x14ac:dyDescent="0.25">
      <c r="B27" s="126" t="s">
        <v>1072</v>
      </c>
      <c r="C27" s="126" t="s">
        <v>1073</v>
      </c>
      <c r="D27" s="131" t="s">
        <v>156</v>
      </c>
      <c r="E27" s="197"/>
      <c r="F27" s="197"/>
      <c r="G27" s="85"/>
      <c r="H27" s="85"/>
      <c r="I27" s="85"/>
      <c r="J27" s="197"/>
      <c r="K27" s="85"/>
      <c r="L27" s="197"/>
      <c r="M27" s="197"/>
      <c r="N27" s="85"/>
      <c r="O27" s="197"/>
      <c r="P27" s="85"/>
      <c r="Q27" s="85">
        <v>18</v>
      </c>
      <c r="R27" s="85"/>
      <c r="S27" s="85">
        <v>16</v>
      </c>
      <c r="T27" s="85"/>
      <c r="U27" s="14">
        <f t="shared" si="0"/>
        <v>34</v>
      </c>
      <c r="W27" s="15">
        <f t="shared" si="1"/>
        <v>2</v>
      </c>
      <c r="X27" s="15">
        <f t="shared" si="2"/>
        <v>0</v>
      </c>
    </row>
    <row r="28" spans="2:24" s="62" customFormat="1" x14ac:dyDescent="0.25">
      <c r="B28" s="126" t="s">
        <v>275</v>
      </c>
      <c r="C28" s="126" t="s">
        <v>276</v>
      </c>
      <c r="D28" s="136" t="s">
        <v>277</v>
      </c>
      <c r="E28" s="85">
        <v>7</v>
      </c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>
        <v>13</v>
      </c>
      <c r="S28" s="85"/>
      <c r="T28" s="85">
        <v>14</v>
      </c>
      <c r="U28" s="14">
        <f t="shared" si="0"/>
        <v>34</v>
      </c>
      <c r="W28" s="63">
        <f t="shared" si="1"/>
        <v>2</v>
      </c>
      <c r="X28" s="63">
        <f t="shared" si="2"/>
        <v>0</v>
      </c>
    </row>
    <row r="29" spans="2:24" s="62" customFormat="1" x14ac:dyDescent="0.25">
      <c r="B29" s="53" t="s">
        <v>1034</v>
      </c>
      <c r="C29" s="53" t="s">
        <v>1035</v>
      </c>
      <c r="D29" s="53" t="s">
        <v>277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>
        <v>13</v>
      </c>
      <c r="P29" s="49"/>
      <c r="Q29" s="49"/>
      <c r="R29" s="49">
        <v>20</v>
      </c>
      <c r="S29" s="49"/>
      <c r="T29" s="49"/>
      <c r="U29" s="14">
        <f t="shared" si="0"/>
        <v>33</v>
      </c>
      <c r="W29" s="63">
        <f t="shared" si="1"/>
        <v>2</v>
      </c>
      <c r="X29" s="63">
        <f t="shared" si="2"/>
        <v>0</v>
      </c>
    </row>
    <row r="30" spans="2:24" s="62" customFormat="1" x14ac:dyDescent="0.25">
      <c r="B30" s="126" t="s">
        <v>841</v>
      </c>
      <c r="C30" s="126" t="s">
        <v>842</v>
      </c>
      <c r="D30" s="131" t="s">
        <v>659</v>
      </c>
      <c r="E30" s="85"/>
      <c r="F30" s="85"/>
      <c r="G30" s="85"/>
      <c r="H30" s="85"/>
      <c r="I30" s="85"/>
      <c r="J30" s="85"/>
      <c r="K30" s="85">
        <v>15</v>
      </c>
      <c r="L30" s="85"/>
      <c r="M30" s="85">
        <v>18</v>
      </c>
      <c r="N30" s="85"/>
      <c r="O30" s="85"/>
      <c r="P30" s="85"/>
      <c r="Q30" s="85"/>
      <c r="R30" s="85"/>
      <c r="S30" s="85"/>
      <c r="T30" s="85"/>
      <c r="U30" s="14">
        <f t="shared" si="0"/>
        <v>33</v>
      </c>
      <c r="W30" s="63">
        <f t="shared" si="1"/>
        <v>2</v>
      </c>
      <c r="X30" s="63">
        <f t="shared" si="2"/>
        <v>0</v>
      </c>
    </row>
    <row r="31" spans="2:24" s="62" customFormat="1" x14ac:dyDescent="0.25">
      <c r="B31" s="127" t="s">
        <v>386</v>
      </c>
      <c r="C31" s="127" t="s">
        <v>387</v>
      </c>
      <c r="D31" s="127" t="s">
        <v>388</v>
      </c>
      <c r="E31" s="85"/>
      <c r="F31" s="85"/>
      <c r="G31" s="85">
        <v>20</v>
      </c>
      <c r="H31" s="85"/>
      <c r="I31" s="85"/>
      <c r="J31" s="85">
        <v>13</v>
      </c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14">
        <f t="shared" si="0"/>
        <v>33</v>
      </c>
      <c r="W31" s="63">
        <f t="shared" si="1"/>
        <v>2</v>
      </c>
      <c r="X31" s="63">
        <f t="shared" si="2"/>
        <v>0</v>
      </c>
    </row>
    <row r="32" spans="2:24" x14ac:dyDescent="0.25">
      <c r="B32" s="126" t="s">
        <v>390</v>
      </c>
      <c r="C32" s="126" t="s">
        <v>391</v>
      </c>
      <c r="D32" s="131" t="s">
        <v>392</v>
      </c>
      <c r="E32" s="197"/>
      <c r="F32" s="197"/>
      <c r="G32" s="85">
        <v>16</v>
      </c>
      <c r="H32" s="85"/>
      <c r="I32" s="85"/>
      <c r="J32" s="197"/>
      <c r="K32" s="85"/>
      <c r="L32" s="197"/>
      <c r="M32" s="197"/>
      <c r="N32" s="85"/>
      <c r="O32" s="197"/>
      <c r="P32" s="85"/>
      <c r="Q32" s="85">
        <v>16</v>
      </c>
      <c r="R32" s="85"/>
      <c r="S32" s="85"/>
      <c r="T32" s="85"/>
      <c r="U32" s="14">
        <f t="shared" si="0"/>
        <v>32</v>
      </c>
      <c r="W32" s="15">
        <f t="shared" si="1"/>
        <v>2</v>
      </c>
      <c r="X32" s="15">
        <f t="shared" si="2"/>
        <v>0</v>
      </c>
    </row>
    <row r="33" spans="2:24" s="62" customFormat="1" x14ac:dyDescent="0.25">
      <c r="B33" s="127" t="s">
        <v>695</v>
      </c>
      <c r="C33" s="127" t="s">
        <v>1036</v>
      </c>
      <c r="D33" s="127" t="s">
        <v>295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>
        <v>10</v>
      </c>
      <c r="P33" s="85">
        <v>11</v>
      </c>
      <c r="Q33" s="85"/>
      <c r="R33" s="85"/>
      <c r="S33" s="85">
        <v>11</v>
      </c>
      <c r="T33" s="85"/>
      <c r="U33" s="14">
        <f t="shared" si="0"/>
        <v>32</v>
      </c>
      <c r="W33" s="63">
        <f t="shared" si="1"/>
        <v>3</v>
      </c>
      <c r="X33" s="63">
        <f t="shared" si="2"/>
        <v>0</v>
      </c>
    </row>
    <row r="34" spans="2:24" s="62" customFormat="1" x14ac:dyDescent="0.25">
      <c r="B34" s="127" t="s">
        <v>938</v>
      </c>
      <c r="C34" s="127" t="s">
        <v>939</v>
      </c>
      <c r="D34" s="127" t="s">
        <v>940</v>
      </c>
      <c r="E34" s="85"/>
      <c r="F34" s="85"/>
      <c r="G34" s="19"/>
      <c r="H34" s="19"/>
      <c r="I34" s="19"/>
      <c r="J34" s="85"/>
      <c r="K34" s="19"/>
      <c r="L34" s="85"/>
      <c r="M34" s="85">
        <v>14</v>
      </c>
      <c r="N34" s="19"/>
      <c r="O34" s="85"/>
      <c r="P34" s="85"/>
      <c r="Q34" s="85"/>
      <c r="R34" s="85">
        <v>15</v>
      </c>
      <c r="S34" s="85"/>
      <c r="T34" s="85"/>
      <c r="U34" s="14">
        <f t="shared" si="0"/>
        <v>29</v>
      </c>
      <c r="W34" s="63">
        <f t="shared" si="1"/>
        <v>2</v>
      </c>
      <c r="X34" s="63">
        <f t="shared" si="2"/>
        <v>0</v>
      </c>
    </row>
    <row r="35" spans="2:24" x14ac:dyDescent="0.25">
      <c r="B35" s="127" t="s">
        <v>805</v>
      </c>
      <c r="C35" s="127" t="s">
        <v>806</v>
      </c>
      <c r="D35" s="127" t="s">
        <v>180</v>
      </c>
      <c r="E35" s="197"/>
      <c r="F35" s="197"/>
      <c r="G35" s="85"/>
      <c r="H35" s="85"/>
      <c r="I35" s="85"/>
      <c r="J35" s="197"/>
      <c r="K35" s="85"/>
      <c r="L35" s="197"/>
      <c r="M35" s="197"/>
      <c r="N35" s="85"/>
      <c r="O35" s="197"/>
      <c r="P35" s="85">
        <v>8</v>
      </c>
      <c r="Q35" s="85"/>
      <c r="R35" s="85"/>
      <c r="S35" s="85">
        <v>19</v>
      </c>
      <c r="T35" s="85"/>
      <c r="U35" s="14">
        <f t="shared" si="0"/>
        <v>27</v>
      </c>
      <c r="W35" s="15">
        <f t="shared" si="1"/>
        <v>2</v>
      </c>
      <c r="X35" s="15">
        <f t="shared" si="2"/>
        <v>0</v>
      </c>
    </row>
    <row r="36" spans="2:24" s="62" customFormat="1" x14ac:dyDescent="0.25">
      <c r="B36" s="127" t="s">
        <v>1074</v>
      </c>
      <c r="C36" s="127" t="s">
        <v>1075</v>
      </c>
      <c r="D36" s="127" t="s">
        <v>1076</v>
      </c>
      <c r="E36" s="197"/>
      <c r="F36" s="197"/>
      <c r="G36" s="19"/>
      <c r="H36" s="19"/>
      <c r="I36" s="19"/>
      <c r="J36" s="197"/>
      <c r="K36" s="19"/>
      <c r="L36" s="197"/>
      <c r="M36" s="197"/>
      <c r="N36" s="19"/>
      <c r="O36" s="197"/>
      <c r="P36" s="49"/>
      <c r="Q36" s="49">
        <v>12</v>
      </c>
      <c r="R36" s="49">
        <v>14</v>
      </c>
      <c r="S36" s="49"/>
      <c r="T36" s="49"/>
      <c r="U36" s="14">
        <f t="shared" si="0"/>
        <v>26</v>
      </c>
      <c r="W36" s="63">
        <f t="shared" si="1"/>
        <v>2</v>
      </c>
      <c r="X36" s="63">
        <f t="shared" si="2"/>
        <v>0</v>
      </c>
    </row>
    <row r="37" spans="2:24" s="62" customFormat="1" x14ac:dyDescent="0.25">
      <c r="B37" s="126" t="s">
        <v>270</v>
      </c>
      <c r="C37" s="126" t="s">
        <v>271</v>
      </c>
      <c r="D37" s="136" t="s">
        <v>196</v>
      </c>
      <c r="E37" s="85">
        <v>11</v>
      </c>
      <c r="F37" s="85"/>
      <c r="G37" s="85"/>
      <c r="H37" s="85"/>
      <c r="I37" s="85"/>
      <c r="J37" s="85">
        <v>14</v>
      </c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14">
        <f t="shared" si="0"/>
        <v>25</v>
      </c>
      <c r="W37" s="63">
        <f t="shared" si="1"/>
        <v>2</v>
      </c>
      <c r="X37" s="63">
        <f t="shared" si="2"/>
        <v>0</v>
      </c>
    </row>
    <row r="38" spans="2:24" x14ac:dyDescent="0.25">
      <c r="B38" s="127" t="s">
        <v>974</v>
      </c>
      <c r="C38" s="127" t="s">
        <v>975</v>
      </c>
      <c r="D38" s="128" t="s">
        <v>976</v>
      </c>
      <c r="E38" s="85"/>
      <c r="F38" s="85"/>
      <c r="G38" s="85"/>
      <c r="H38" s="85"/>
      <c r="I38" s="85"/>
      <c r="J38" s="85"/>
      <c r="K38" s="85"/>
      <c r="L38" s="85"/>
      <c r="M38" s="85"/>
      <c r="N38" s="85">
        <v>10</v>
      </c>
      <c r="O38" s="85"/>
      <c r="P38" s="85"/>
      <c r="Q38" s="85">
        <v>15</v>
      </c>
      <c r="R38" s="85"/>
      <c r="S38" s="85"/>
      <c r="T38" s="85"/>
      <c r="U38" s="14">
        <f t="shared" si="0"/>
        <v>25</v>
      </c>
      <c r="W38" s="15">
        <f t="shared" si="1"/>
        <v>2</v>
      </c>
      <c r="X38" s="15">
        <f t="shared" si="2"/>
        <v>0</v>
      </c>
    </row>
    <row r="39" spans="2:24" x14ac:dyDescent="0.25">
      <c r="B39" s="126" t="s">
        <v>288</v>
      </c>
      <c r="C39" s="126" t="s">
        <v>289</v>
      </c>
      <c r="D39" s="136" t="s">
        <v>156</v>
      </c>
      <c r="E39" s="85">
        <v>0</v>
      </c>
      <c r="F39" s="85"/>
      <c r="G39" s="85">
        <v>7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>
        <v>18</v>
      </c>
      <c r="S39" s="85"/>
      <c r="T39" s="85"/>
      <c r="U39" s="14">
        <f t="shared" si="0"/>
        <v>25</v>
      </c>
      <c r="W39" s="15">
        <f t="shared" si="1"/>
        <v>3</v>
      </c>
      <c r="X39" s="15">
        <f t="shared" si="2"/>
        <v>0</v>
      </c>
    </row>
    <row r="40" spans="2:24" s="62" customFormat="1" x14ac:dyDescent="0.25">
      <c r="B40" s="127" t="s">
        <v>701</v>
      </c>
      <c r="C40" s="127" t="s">
        <v>702</v>
      </c>
      <c r="D40" s="127" t="s">
        <v>295</v>
      </c>
      <c r="E40" s="197"/>
      <c r="F40" s="197"/>
      <c r="G40" s="85"/>
      <c r="H40" s="85"/>
      <c r="I40" s="85"/>
      <c r="J40" s="197"/>
      <c r="K40" s="85"/>
      <c r="L40" s="197"/>
      <c r="M40" s="197"/>
      <c r="N40" s="85"/>
      <c r="O40" s="197"/>
      <c r="P40" s="85"/>
      <c r="Q40" s="85"/>
      <c r="R40" s="85"/>
      <c r="S40" s="85">
        <v>25</v>
      </c>
      <c r="T40" s="85"/>
      <c r="U40" s="14">
        <f t="shared" si="0"/>
        <v>25</v>
      </c>
      <c r="W40" s="63">
        <f t="shared" si="1"/>
        <v>1</v>
      </c>
      <c r="X40" s="63">
        <f t="shared" si="2"/>
        <v>0</v>
      </c>
    </row>
    <row r="41" spans="2:24" s="62" customFormat="1" x14ac:dyDescent="0.25">
      <c r="B41" s="126" t="s">
        <v>240</v>
      </c>
      <c r="C41" s="126" t="s">
        <v>278</v>
      </c>
      <c r="D41" s="136" t="s">
        <v>226</v>
      </c>
      <c r="E41" s="85">
        <v>6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>
        <v>18</v>
      </c>
      <c r="Q41" s="85"/>
      <c r="R41" s="85"/>
      <c r="S41" s="85"/>
      <c r="T41" s="85"/>
      <c r="U41" s="14">
        <f t="shared" ref="U41:U72" si="3">SUM(E41:T41)</f>
        <v>24</v>
      </c>
      <c r="W41" s="63">
        <f t="shared" ref="W41:W72" si="4">COUNT(E41:S41)</f>
        <v>2</v>
      </c>
      <c r="X41" s="63">
        <f t="shared" si="2"/>
        <v>0</v>
      </c>
    </row>
    <row r="42" spans="2:24" s="62" customFormat="1" x14ac:dyDescent="0.25">
      <c r="B42" s="127" t="s">
        <v>726</v>
      </c>
      <c r="C42" s="127" t="s">
        <v>727</v>
      </c>
      <c r="D42" s="127" t="s">
        <v>164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>
        <v>20</v>
      </c>
      <c r="P42" s="49"/>
      <c r="Q42" s="49"/>
      <c r="R42" s="49"/>
      <c r="S42" s="49"/>
      <c r="T42" s="49"/>
      <c r="U42" s="14">
        <f t="shared" si="3"/>
        <v>20</v>
      </c>
      <c r="W42" s="63">
        <f t="shared" si="4"/>
        <v>1</v>
      </c>
      <c r="X42" s="63">
        <f t="shared" si="2"/>
        <v>0</v>
      </c>
    </row>
    <row r="43" spans="2:24" s="62" customFormat="1" x14ac:dyDescent="0.25">
      <c r="B43" s="126" t="s">
        <v>218</v>
      </c>
      <c r="C43" s="126" t="s">
        <v>219</v>
      </c>
      <c r="D43" s="136" t="s">
        <v>220</v>
      </c>
      <c r="E43" s="85">
        <v>16</v>
      </c>
      <c r="F43" s="85"/>
      <c r="G43" s="19">
        <v>4</v>
      </c>
      <c r="H43" s="19"/>
      <c r="I43" s="19"/>
      <c r="J43" s="85"/>
      <c r="K43" s="19"/>
      <c r="L43" s="85"/>
      <c r="M43" s="85"/>
      <c r="N43" s="19"/>
      <c r="O43" s="85"/>
      <c r="P43" s="85"/>
      <c r="Q43" s="85"/>
      <c r="R43" s="85"/>
      <c r="S43" s="85"/>
      <c r="T43" s="85"/>
      <c r="U43" s="14">
        <f t="shared" si="3"/>
        <v>20</v>
      </c>
      <c r="W43" s="63">
        <f t="shared" si="4"/>
        <v>2</v>
      </c>
      <c r="X43" s="63">
        <f t="shared" si="2"/>
        <v>0</v>
      </c>
    </row>
    <row r="44" spans="2:24" x14ac:dyDescent="0.25">
      <c r="B44" s="126" t="s">
        <v>970</v>
      </c>
      <c r="C44" s="126" t="s">
        <v>971</v>
      </c>
      <c r="D44" s="131" t="s">
        <v>177</v>
      </c>
      <c r="E44" s="197"/>
      <c r="F44" s="197"/>
      <c r="G44" s="85"/>
      <c r="H44" s="85"/>
      <c r="I44" s="85"/>
      <c r="J44" s="197"/>
      <c r="K44" s="85"/>
      <c r="L44" s="197"/>
      <c r="M44" s="197"/>
      <c r="N44" s="85">
        <v>20</v>
      </c>
      <c r="O44" s="197"/>
      <c r="P44" s="49"/>
      <c r="Q44" s="49"/>
      <c r="R44" s="49"/>
      <c r="S44" s="49"/>
      <c r="T44" s="49"/>
      <c r="U44" s="14">
        <f t="shared" si="3"/>
        <v>20</v>
      </c>
      <c r="W44" s="15">
        <f t="shared" si="4"/>
        <v>1</v>
      </c>
      <c r="X44" s="15">
        <f t="shared" si="2"/>
        <v>0</v>
      </c>
    </row>
    <row r="45" spans="2:24" x14ac:dyDescent="0.25">
      <c r="B45" s="126" t="s">
        <v>333</v>
      </c>
      <c r="C45" s="126" t="s">
        <v>943</v>
      </c>
      <c r="D45" s="131" t="s">
        <v>277</v>
      </c>
      <c r="E45" s="85"/>
      <c r="F45" s="85"/>
      <c r="G45" s="85"/>
      <c r="H45" s="85"/>
      <c r="I45" s="85"/>
      <c r="J45" s="85"/>
      <c r="K45" s="85"/>
      <c r="L45" s="85"/>
      <c r="M45" s="85">
        <v>11</v>
      </c>
      <c r="N45" s="85">
        <v>9</v>
      </c>
      <c r="O45" s="85"/>
      <c r="P45" s="85"/>
      <c r="Q45" s="85"/>
      <c r="R45" s="85"/>
      <c r="S45" s="85"/>
      <c r="T45" s="85"/>
      <c r="U45" s="14">
        <f t="shared" si="3"/>
        <v>20</v>
      </c>
      <c r="W45" s="15">
        <f t="shared" si="4"/>
        <v>2</v>
      </c>
      <c r="X45" s="15">
        <f t="shared" si="2"/>
        <v>0</v>
      </c>
    </row>
    <row r="46" spans="2:24" x14ac:dyDescent="0.25">
      <c r="B46" s="126" t="s">
        <v>257</v>
      </c>
      <c r="C46" s="126" t="s">
        <v>258</v>
      </c>
      <c r="D46" s="136" t="s">
        <v>259</v>
      </c>
      <c r="E46" s="85">
        <v>20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14">
        <f t="shared" si="3"/>
        <v>20</v>
      </c>
      <c r="W46" s="15">
        <f t="shared" si="4"/>
        <v>1</v>
      </c>
      <c r="X46" s="15">
        <f t="shared" si="2"/>
        <v>0</v>
      </c>
    </row>
    <row r="47" spans="2:24" s="62" customFormat="1" x14ac:dyDescent="0.25">
      <c r="B47" s="126" t="s">
        <v>380</v>
      </c>
      <c r="C47" s="126" t="s">
        <v>381</v>
      </c>
      <c r="D47" s="131" t="s">
        <v>382</v>
      </c>
      <c r="E47" s="197"/>
      <c r="F47" s="197"/>
      <c r="G47" s="85"/>
      <c r="H47" s="85"/>
      <c r="I47" s="85"/>
      <c r="J47" s="197"/>
      <c r="K47" s="85"/>
      <c r="L47" s="197"/>
      <c r="M47" s="197"/>
      <c r="N47" s="85"/>
      <c r="O47" s="197"/>
      <c r="P47" s="85"/>
      <c r="Q47" s="85">
        <v>20</v>
      </c>
      <c r="R47" s="85"/>
      <c r="S47" s="85"/>
      <c r="T47" s="85"/>
      <c r="U47" s="14">
        <f t="shared" si="3"/>
        <v>20</v>
      </c>
      <c r="W47" s="63">
        <f t="shared" si="4"/>
        <v>1</v>
      </c>
      <c r="X47" s="63">
        <f t="shared" si="2"/>
        <v>0</v>
      </c>
    </row>
    <row r="48" spans="2:24" x14ac:dyDescent="0.25">
      <c r="B48" s="126" t="s">
        <v>272</v>
      </c>
      <c r="C48" s="126" t="s">
        <v>273</v>
      </c>
      <c r="D48" s="136" t="s">
        <v>274</v>
      </c>
      <c r="E48" s="85">
        <v>8</v>
      </c>
      <c r="F48" s="85"/>
      <c r="G48" s="85">
        <v>10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14">
        <f t="shared" si="3"/>
        <v>18</v>
      </c>
      <c r="W48" s="15">
        <f t="shared" si="4"/>
        <v>2</v>
      </c>
      <c r="X48" s="15">
        <f t="shared" si="2"/>
        <v>0</v>
      </c>
    </row>
    <row r="49" spans="2:24" s="62" customFormat="1" x14ac:dyDescent="0.25">
      <c r="B49" s="126" t="s">
        <v>293</v>
      </c>
      <c r="C49" s="126" t="s">
        <v>294</v>
      </c>
      <c r="D49" s="136" t="s">
        <v>295</v>
      </c>
      <c r="E49" s="19">
        <v>0</v>
      </c>
      <c r="F49" s="19"/>
      <c r="G49" s="19"/>
      <c r="H49" s="19"/>
      <c r="I49" s="85">
        <v>17</v>
      </c>
      <c r="J49" s="19"/>
      <c r="K49" s="19"/>
      <c r="L49" s="19"/>
      <c r="M49" s="19"/>
      <c r="N49" s="19"/>
      <c r="O49" s="19"/>
      <c r="P49" s="85"/>
      <c r="Q49" s="85"/>
      <c r="R49" s="85"/>
      <c r="S49" s="85"/>
      <c r="T49" s="85"/>
      <c r="U49" s="14">
        <f t="shared" si="3"/>
        <v>17</v>
      </c>
      <c r="W49" s="63">
        <f t="shared" si="4"/>
        <v>2</v>
      </c>
      <c r="X49" s="63">
        <f t="shared" si="2"/>
        <v>0</v>
      </c>
    </row>
    <row r="50" spans="2:24" x14ac:dyDescent="0.25">
      <c r="B50" s="127" t="s">
        <v>400</v>
      </c>
      <c r="C50" s="127" t="s">
        <v>401</v>
      </c>
      <c r="D50" s="128" t="s">
        <v>180</v>
      </c>
      <c r="E50" s="19"/>
      <c r="F50" s="19"/>
      <c r="G50" s="19">
        <v>2</v>
      </c>
      <c r="H50" s="19">
        <v>14</v>
      </c>
      <c r="I50" s="19"/>
      <c r="J50" s="19"/>
      <c r="K50" s="19"/>
      <c r="L50" s="19">
        <v>0</v>
      </c>
      <c r="M50" s="19"/>
      <c r="N50" s="19"/>
      <c r="O50" s="19"/>
      <c r="P50" s="85"/>
      <c r="Q50" s="85"/>
      <c r="R50" s="85"/>
      <c r="S50" s="85"/>
      <c r="T50" s="85"/>
      <c r="U50" s="14">
        <f t="shared" si="3"/>
        <v>16</v>
      </c>
      <c r="W50" s="15">
        <f t="shared" si="4"/>
        <v>3</v>
      </c>
      <c r="X50" s="15">
        <f t="shared" si="2"/>
        <v>0</v>
      </c>
    </row>
    <row r="51" spans="2:24" s="62" customFormat="1" x14ac:dyDescent="0.25">
      <c r="B51" s="126" t="s">
        <v>298</v>
      </c>
      <c r="C51" s="126" t="s">
        <v>299</v>
      </c>
      <c r="D51" s="131" t="s">
        <v>156</v>
      </c>
      <c r="E51" s="197"/>
      <c r="F51" s="197"/>
      <c r="G51" s="85"/>
      <c r="H51" s="85"/>
      <c r="I51" s="85"/>
      <c r="J51" s="197"/>
      <c r="K51" s="85">
        <v>16</v>
      </c>
      <c r="L51" s="197"/>
      <c r="M51" s="197"/>
      <c r="N51" s="85"/>
      <c r="O51" s="197"/>
      <c r="P51" s="85"/>
      <c r="Q51" s="85"/>
      <c r="R51" s="85"/>
      <c r="S51" s="85"/>
      <c r="T51" s="85"/>
      <c r="U51" s="14">
        <f t="shared" si="3"/>
        <v>16</v>
      </c>
      <c r="W51" s="63">
        <f t="shared" si="4"/>
        <v>1</v>
      </c>
      <c r="X51" s="63">
        <f t="shared" si="2"/>
        <v>0</v>
      </c>
    </row>
    <row r="52" spans="2:24" x14ac:dyDescent="0.25">
      <c r="B52" s="126" t="s">
        <v>703</v>
      </c>
      <c r="C52" s="126" t="s">
        <v>704</v>
      </c>
      <c r="D52" s="131" t="s">
        <v>202</v>
      </c>
      <c r="E52" s="197"/>
      <c r="F52" s="197"/>
      <c r="G52" s="85"/>
      <c r="H52" s="85"/>
      <c r="I52" s="85"/>
      <c r="J52" s="197"/>
      <c r="K52" s="85"/>
      <c r="L52" s="197"/>
      <c r="M52" s="197"/>
      <c r="N52" s="85"/>
      <c r="O52" s="197"/>
      <c r="P52" s="85">
        <v>16</v>
      </c>
      <c r="Q52" s="85"/>
      <c r="R52" s="85"/>
      <c r="S52" s="85"/>
      <c r="T52" s="85"/>
      <c r="U52" s="14">
        <f t="shared" si="3"/>
        <v>16</v>
      </c>
      <c r="W52" s="15">
        <f t="shared" si="4"/>
        <v>1</v>
      </c>
      <c r="X52" s="15">
        <f t="shared" si="2"/>
        <v>0</v>
      </c>
    </row>
    <row r="53" spans="2:24" s="62" customFormat="1" x14ac:dyDescent="0.25">
      <c r="B53" s="126" t="s">
        <v>935</v>
      </c>
      <c r="C53" s="126" t="s">
        <v>936</v>
      </c>
      <c r="D53" s="131" t="s">
        <v>223</v>
      </c>
      <c r="E53" s="85"/>
      <c r="F53" s="85"/>
      <c r="G53" s="85"/>
      <c r="H53" s="85"/>
      <c r="I53" s="85"/>
      <c r="J53" s="85"/>
      <c r="K53" s="85"/>
      <c r="L53" s="85"/>
      <c r="M53" s="85">
        <v>16</v>
      </c>
      <c r="N53" s="85"/>
      <c r="O53" s="85"/>
      <c r="P53" s="85"/>
      <c r="Q53" s="85"/>
      <c r="R53" s="85"/>
      <c r="S53" s="85"/>
      <c r="T53" s="85"/>
      <c r="U53" s="14">
        <f t="shared" si="3"/>
        <v>16</v>
      </c>
      <c r="W53" s="63">
        <f t="shared" si="4"/>
        <v>1</v>
      </c>
      <c r="X53" s="63">
        <f t="shared" si="2"/>
        <v>0</v>
      </c>
    </row>
    <row r="54" spans="2:24" s="62" customFormat="1" x14ac:dyDescent="0.25">
      <c r="B54" s="127" t="s">
        <v>339</v>
      </c>
      <c r="C54" s="127" t="s">
        <v>340</v>
      </c>
      <c r="D54" s="127" t="s">
        <v>341</v>
      </c>
      <c r="E54" s="19"/>
      <c r="F54" s="19">
        <v>16</v>
      </c>
      <c r="G54" s="19"/>
      <c r="H54" s="19"/>
      <c r="I54" s="85"/>
      <c r="J54" s="19"/>
      <c r="K54" s="19"/>
      <c r="L54" s="19"/>
      <c r="M54" s="19"/>
      <c r="N54" s="19"/>
      <c r="O54" s="19"/>
      <c r="P54" s="85"/>
      <c r="Q54" s="85"/>
      <c r="R54" s="85"/>
      <c r="S54" s="85"/>
      <c r="T54" s="85"/>
      <c r="U54" s="14">
        <f t="shared" si="3"/>
        <v>16</v>
      </c>
      <c r="W54" s="63">
        <f t="shared" si="4"/>
        <v>1</v>
      </c>
      <c r="X54" s="63">
        <f t="shared" si="2"/>
        <v>0</v>
      </c>
    </row>
    <row r="55" spans="2:24" x14ac:dyDescent="0.25">
      <c r="B55" s="126" t="s">
        <v>266</v>
      </c>
      <c r="C55" s="126" t="s">
        <v>267</v>
      </c>
      <c r="D55" s="136" t="s">
        <v>149</v>
      </c>
      <c r="E55" s="85">
        <v>14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14">
        <f t="shared" si="3"/>
        <v>14</v>
      </c>
      <c r="W55" s="15">
        <f t="shared" si="4"/>
        <v>1</v>
      </c>
      <c r="X55" s="15">
        <f t="shared" si="2"/>
        <v>0</v>
      </c>
    </row>
    <row r="56" spans="2:24" s="62" customFormat="1" x14ac:dyDescent="0.25">
      <c r="B56" s="126" t="s">
        <v>264</v>
      </c>
      <c r="C56" s="126" t="s">
        <v>265</v>
      </c>
      <c r="D56" s="136" t="s">
        <v>116</v>
      </c>
      <c r="E56" s="19">
        <v>14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4">
        <f t="shared" si="3"/>
        <v>14</v>
      </c>
      <c r="W56" s="63">
        <f t="shared" si="4"/>
        <v>1</v>
      </c>
      <c r="X56" s="63">
        <f t="shared" si="2"/>
        <v>0</v>
      </c>
    </row>
    <row r="57" spans="2:24" s="62" customFormat="1" x14ac:dyDescent="0.25">
      <c r="B57" s="126" t="s">
        <v>227</v>
      </c>
      <c r="C57" s="126" t="s">
        <v>228</v>
      </c>
      <c r="D57" s="136" t="s">
        <v>229</v>
      </c>
      <c r="E57" s="19">
        <v>12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4">
        <f t="shared" si="3"/>
        <v>12</v>
      </c>
      <c r="W57" s="63">
        <f t="shared" si="4"/>
        <v>1</v>
      </c>
      <c r="X57" s="63">
        <f t="shared" si="2"/>
        <v>0</v>
      </c>
    </row>
    <row r="58" spans="2:24" s="62" customFormat="1" x14ac:dyDescent="0.25">
      <c r="B58" s="126" t="s">
        <v>941</v>
      </c>
      <c r="C58" s="126" t="s">
        <v>942</v>
      </c>
      <c r="D58" s="131" t="s">
        <v>341</v>
      </c>
      <c r="E58" s="85"/>
      <c r="F58" s="85"/>
      <c r="G58" s="85"/>
      <c r="H58" s="85"/>
      <c r="I58" s="85"/>
      <c r="J58" s="85"/>
      <c r="K58" s="85"/>
      <c r="L58" s="85"/>
      <c r="M58" s="85">
        <v>12</v>
      </c>
      <c r="N58" s="85"/>
      <c r="O58" s="85"/>
      <c r="P58" s="49"/>
      <c r="Q58" s="49"/>
      <c r="R58" s="49"/>
      <c r="S58" s="49"/>
      <c r="T58" s="49"/>
      <c r="U58" s="14">
        <f t="shared" si="3"/>
        <v>12</v>
      </c>
      <c r="V58" s="63"/>
      <c r="W58" s="63">
        <f t="shared" si="4"/>
        <v>1</v>
      </c>
      <c r="X58" s="63">
        <f t="shared" si="2"/>
        <v>0</v>
      </c>
    </row>
    <row r="59" spans="2:24" x14ac:dyDescent="0.25">
      <c r="B59" s="127" t="s">
        <v>347</v>
      </c>
      <c r="C59" s="127" t="s">
        <v>348</v>
      </c>
      <c r="D59" s="128" t="s">
        <v>254</v>
      </c>
      <c r="E59" s="19"/>
      <c r="F59" s="19">
        <v>12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4">
        <f t="shared" si="3"/>
        <v>12</v>
      </c>
      <c r="V59" s="15"/>
      <c r="W59" s="15">
        <f t="shared" si="4"/>
        <v>1</v>
      </c>
      <c r="X59" s="15">
        <f t="shared" si="2"/>
        <v>0</v>
      </c>
    </row>
    <row r="60" spans="2:24" s="62" customFormat="1" x14ac:dyDescent="0.25">
      <c r="B60" s="126" t="s">
        <v>284</v>
      </c>
      <c r="C60" s="126" t="s">
        <v>285</v>
      </c>
      <c r="D60" s="136" t="s">
        <v>286</v>
      </c>
      <c r="E60" s="85">
        <v>3</v>
      </c>
      <c r="F60" s="85"/>
      <c r="G60" s="85">
        <v>8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14">
        <f t="shared" si="3"/>
        <v>11</v>
      </c>
      <c r="V60" s="63"/>
      <c r="W60" s="63">
        <f t="shared" si="4"/>
        <v>2</v>
      </c>
      <c r="X60" s="63">
        <f t="shared" si="2"/>
        <v>0</v>
      </c>
    </row>
    <row r="61" spans="2:24" x14ac:dyDescent="0.25">
      <c r="B61" s="126" t="s">
        <v>290</v>
      </c>
      <c r="C61" s="126" t="s">
        <v>291</v>
      </c>
      <c r="D61" s="136" t="s">
        <v>292</v>
      </c>
      <c r="E61" s="85">
        <v>0</v>
      </c>
      <c r="F61" s="85">
        <v>11</v>
      </c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14">
        <f t="shared" si="3"/>
        <v>11</v>
      </c>
      <c r="V61" s="15"/>
      <c r="W61" s="15">
        <f t="shared" si="4"/>
        <v>2</v>
      </c>
      <c r="X61" s="15">
        <f t="shared" si="2"/>
        <v>0</v>
      </c>
    </row>
    <row r="62" spans="2:24" x14ac:dyDescent="0.25">
      <c r="B62" s="126" t="s">
        <v>230</v>
      </c>
      <c r="C62" s="126" t="s">
        <v>219</v>
      </c>
      <c r="D62" s="131" t="s">
        <v>220</v>
      </c>
      <c r="E62" s="197"/>
      <c r="F62" s="197"/>
      <c r="G62" s="19"/>
      <c r="H62" s="19"/>
      <c r="I62" s="19"/>
      <c r="J62" s="197"/>
      <c r="K62" s="19"/>
      <c r="L62" s="197"/>
      <c r="M62" s="197"/>
      <c r="N62" s="19"/>
      <c r="O62" s="197"/>
      <c r="P62" s="85"/>
      <c r="Q62" s="85">
        <v>10</v>
      </c>
      <c r="R62" s="85"/>
      <c r="S62" s="85"/>
      <c r="T62" s="85"/>
      <c r="U62" s="14">
        <f t="shared" si="3"/>
        <v>10</v>
      </c>
      <c r="V62" s="15"/>
      <c r="W62" s="15">
        <f t="shared" si="4"/>
        <v>1</v>
      </c>
      <c r="X62" s="15">
        <f t="shared" si="2"/>
        <v>0</v>
      </c>
    </row>
    <row r="63" spans="2:24" s="62" customFormat="1" x14ac:dyDescent="0.25">
      <c r="B63" s="126" t="s">
        <v>377</v>
      </c>
      <c r="C63" s="126" t="s">
        <v>378</v>
      </c>
      <c r="D63" s="131" t="s">
        <v>379</v>
      </c>
      <c r="E63" s="85"/>
      <c r="F63" s="85"/>
      <c r="G63" s="85"/>
      <c r="H63" s="85"/>
      <c r="I63" s="85"/>
      <c r="J63" s="85"/>
      <c r="K63" s="85"/>
      <c r="L63" s="85"/>
      <c r="M63" s="85">
        <v>10</v>
      </c>
      <c r="N63" s="85"/>
      <c r="O63" s="85"/>
      <c r="P63" s="85"/>
      <c r="Q63" s="85"/>
      <c r="R63" s="85"/>
      <c r="S63" s="85"/>
      <c r="T63" s="85"/>
      <c r="U63" s="14">
        <f t="shared" si="3"/>
        <v>10</v>
      </c>
      <c r="W63" s="63">
        <f t="shared" si="4"/>
        <v>1</v>
      </c>
      <c r="X63" s="63">
        <f t="shared" si="2"/>
        <v>0</v>
      </c>
    </row>
    <row r="64" spans="2:24" x14ac:dyDescent="0.25">
      <c r="B64" s="127" t="s">
        <v>221</v>
      </c>
      <c r="C64" s="127" t="s">
        <v>222</v>
      </c>
      <c r="D64" s="128" t="s">
        <v>223</v>
      </c>
      <c r="E64" s="85"/>
      <c r="F64" s="85"/>
      <c r="G64" s="85"/>
      <c r="H64" s="85"/>
      <c r="I64" s="85"/>
      <c r="J64" s="85"/>
      <c r="K64" s="85"/>
      <c r="L64" s="85"/>
      <c r="M64" s="85">
        <v>9</v>
      </c>
      <c r="N64" s="85"/>
      <c r="O64" s="85"/>
      <c r="P64" s="49"/>
      <c r="Q64" s="49"/>
      <c r="R64" s="49"/>
      <c r="S64" s="49"/>
      <c r="T64" s="49"/>
      <c r="U64" s="14">
        <f t="shared" si="3"/>
        <v>9</v>
      </c>
      <c r="W64" s="15">
        <f t="shared" si="4"/>
        <v>1</v>
      </c>
      <c r="X64" s="15">
        <f t="shared" ref="X64:X80" si="5">IF(W64&gt;4,"  huom",0)</f>
        <v>0</v>
      </c>
    </row>
    <row r="65" spans="2:24" s="62" customFormat="1" x14ac:dyDescent="0.25">
      <c r="B65" s="126" t="s">
        <v>1079</v>
      </c>
      <c r="C65" s="126" t="s">
        <v>1080</v>
      </c>
      <c r="D65" s="131" t="s">
        <v>469</v>
      </c>
      <c r="E65" s="197"/>
      <c r="F65" s="197"/>
      <c r="G65" s="85"/>
      <c r="H65" s="85"/>
      <c r="I65" s="85"/>
      <c r="J65" s="197"/>
      <c r="K65" s="85"/>
      <c r="L65" s="197"/>
      <c r="M65" s="197"/>
      <c r="N65" s="85"/>
      <c r="O65" s="197"/>
      <c r="P65" s="85">
        <v>9</v>
      </c>
      <c r="Q65" s="85"/>
      <c r="R65" s="85"/>
      <c r="S65" s="85"/>
      <c r="T65" s="85"/>
      <c r="U65" s="14">
        <f t="shared" si="3"/>
        <v>9</v>
      </c>
      <c r="W65" s="63">
        <f t="shared" si="4"/>
        <v>1</v>
      </c>
      <c r="X65" s="63">
        <f t="shared" si="5"/>
        <v>0</v>
      </c>
    </row>
    <row r="66" spans="2:24" x14ac:dyDescent="0.25">
      <c r="B66" s="126" t="s">
        <v>232</v>
      </c>
      <c r="C66" s="126" t="s">
        <v>233</v>
      </c>
      <c r="D66" s="136" t="s">
        <v>234</v>
      </c>
      <c r="E66" s="85">
        <v>9</v>
      </c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14">
        <f t="shared" si="3"/>
        <v>9</v>
      </c>
      <c r="W66" s="15">
        <f t="shared" si="4"/>
        <v>1</v>
      </c>
      <c r="X66" s="15">
        <f t="shared" si="5"/>
        <v>0</v>
      </c>
    </row>
    <row r="67" spans="2:24" x14ac:dyDescent="0.25">
      <c r="B67" s="127" t="s">
        <v>1077</v>
      </c>
      <c r="C67" s="127" t="s">
        <v>1078</v>
      </c>
      <c r="D67" s="128" t="s">
        <v>1011</v>
      </c>
      <c r="E67" s="197"/>
      <c r="F67" s="197"/>
      <c r="G67" s="19"/>
      <c r="H67" s="19"/>
      <c r="I67" s="85"/>
      <c r="J67" s="197"/>
      <c r="K67" s="19"/>
      <c r="L67" s="197"/>
      <c r="M67" s="197"/>
      <c r="N67" s="19"/>
      <c r="O67" s="197"/>
      <c r="P67" s="85"/>
      <c r="Q67" s="85">
        <v>9</v>
      </c>
      <c r="R67" s="85"/>
      <c r="S67" s="85"/>
      <c r="T67" s="85"/>
      <c r="U67" s="14">
        <f t="shared" si="3"/>
        <v>9</v>
      </c>
      <c r="W67" s="15">
        <f t="shared" si="4"/>
        <v>1</v>
      </c>
      <c r="X67" s="15">
        <f t="shared" si="5"/>
        <v>0</v>
      </c>
    </row>
    <row r="68" spans="2:24" s="62" customFormat="1" x14ac:dyDescent="0.25">
      <c r="B68" s="127" t="s">
        <v>545</v>
      </c>
      <c r="C68" s="127" t="s">
        <v>546</v>
      </c>
      <c r="D68" s="128" t="s">
        <v>547</v>
      </c>
      <c r="E68" s="19"/>
      <c r="F68" s="19"/>
      <c r="G68" s="19"/>
      <c r="H68" s="19"/>
      <c r="I68" s="19"/>
      <c r="J68" s="19"/>
      <c r="K68" s="19"/>
      <c r="L68" s="19"/>
      <c r="M68" s="19">
        <v>8</v>
      </c>
      <c r="N68" s="19"/>
      <c r="O68" s="19"/>
      <c r="P68" s="19"/>
      <c r="Q68" s="19"/>
      <c r="R68" s="19"/>
      <c r="S68" s="19"/>
      <c r="T68" s="19"/>
      <c r="U68" s="14">
        <f t="shared" si="3"/>
        <v>8</v>
      </c>
      <c r="W68" s="63">
        <f t="shared" si="4"/>
        <v>1</v>
      </c>
      <c r="X68" s="63">
        <f t="shared" si="5"/>
        <v>0</v>
      </c>
    </row>
    <row r="69" spans="2:24" s="62" customFormat="1" x14ac:dyDescent="0.25">
      <c r="B69" s="126" t="s">
        <v>282</v>
      </c>
      <c r="C69" s="126" t="s">
        <v>283</v>
      </c>
      <c r="D69" s="136" t="s">
        <v>220</v>
      </c>
      <c r="E69" s="85">
        <v>5</v>
      </c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14">
        <f t="shared" si="3"/>
        <v>5</v>
      </c>
      <c r="W69" s="63">
        <f t="shared" si="4"/>
        <v>1</v>
      </c>
      <c r="X69" s="63">
        <f t="shared" si="5"/>
        <v>0</v>
      </c>
    </row>
    <row r="70" spans="2:24" s="62" customFormat="1" x14ac:dyDescent="0.25">
      <c r="B70" s="53" t="s">
        <v>375</v>
      </c>
      <c r="C70" s="53" t="s">
        <v>399</v>
      </c>
      <c r="D70" s="53" t="s">
        <v>295</v>
      </c>
      <c r="E70" s="202"/>
      <c r="F70" s="202"/>
      <c r="G70" s="49">
        <v>5</v>
      </c>
      <c r="H70" s="49"/>
      <c r="I70" s="49"/>
      <c r="J70" s="202"/>
      <c r="K70" s="49"/>
      <c r="L70" s="202"/>
      <c r="M70" s="202"/>
      <c r="N70" s="49"/>
      <c r="O70" s="202"/>
      <c r="P70" s="49"/>
      <c r="Q70" s="49"/>
      <c r="R70" s="49"/>
      <c r="S70" s="49"/>
      <c r="T70" s="49"/>
      <c r="U70" s="14">
        <f t="shared" si="3"/>
        <v>5</v>
      </c>
      <c r="W70" s="63">
        <f t="shared" si="4"/>
        <v>1</v>
      </c>
      <c r="X70" s="63">
        <f t="shared" si="5"/>
        <v>0</v>
      </c>
    </row>
    <row r="71" spans="2:24" s="62" customFormat="1" x14ac:dyDescent="0.25">
      <c r="B71" s="126" t="s">
        <v>244</v>
      </c>
      <c r="C71" s="126" t="s">
        <v>287</v>
      </c>
      <c r="D71" s="136" t="s">
        <v>246</v>
      </c>
      <c r="E71" s="19">
        <v>2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4">
        <f t="shared" si="3"/>
        <v>2</v>
      </c>
      <c r="W71" s="63">
        <f t="shared" si="4"/>
        <v>1</v>
      </c>
      <c r="X71" s="63">
        <f t="shared" si="5"/>
        <v>0</v>
      </c>
    </row>
    <row r="72" spans="2:24" s="62" customFormat="1" x14ac:dyDescent="0.25">
      <c r="B72" s="126" t="s">
        <v>284</v>
      </c>
      <c r="C72" s="126" t="s">
        <v>402</v>
      </c>
      <c r="D72" s="131" t="s">
        <v>286</v>
      </c>
      <c r="E72" s="197"/>
      <c r="F72" s="197"/>
      <c r="G72" s="85">
        <v>1</v>
      </c>
      <c r="H72" s="85"/>
      <c r="I72" s="85"/>
      <c r="J72" s="197"/>
      <c r="K72" s="85"/>
      <c r="L72" s="197"/>
      <c r="M72" s="197"/>
      <c r="N72" s="85"/>
      <c r="O72" s="197"/>
      <c r="P72" s="85"/>
      <c r="Q72" s="85"/>
      <c r="R72" s="85"/>
      <c r="S72" s="85"/>
      <c r="T72" s="85"/>
      <c r="U72" s="14">
        <f t="shared" si="3"/>
        <v>1</v>
      </c>
      <c r="W72" s="63">
        <f t="shared" si="4"/>
        <v>1</v>
      </c>
      <c r="X72" s="63">
        <f t="shared" si="5"/>
        <v>0</v>
      </c>
    </row>
    <row r="73" spans="2:24" x14ac:dyDescent="0.25">
      <c r="B73" s="53" t="s">
        <v>918</v>
      </c>
      <c r="C73" s="53" t="s">
        <v>919</v>
      </c>
      <c r="D73" s="53" t="s">
        <v>753</v>
      </c>
      <c r="E73" s="49"/>
      <c r="F73" s="49"/>
      <c r="G73" s="49"/>
      <c r="H73" s="49"/>
      <c r="I73" s="49"/>
      <c r="J73" s="49"/>
      <c r="K73" s="49"/>
      <c r="L73" s="49"/>
      <c r="M73" s="49">
        <v>0</v>
      </c>
      <c r="N73" s="49"/>
      <c r="O73" s="49"/>
      <c r="P73" s="49"/>
      <c r="Q73" s="49"/>
      <c r="R73" s="49"/>
      <c r="S73" s="49"/>
      <c r="T73" s="49"/>
      <c r="U73" s="14">
        <f t="shared" ref="U73:U76" si="6">SUM(E73:T73)</f>
        <v>0</v>
      </c>
      <c r="W73" s="15">
        <f t="shared" ref="W73:W80" si="7">COUNT(E73:S73)</f>
        <v>1</v>
      </c>
      <c r="X73" s="15">
        <f t="shared" si="5"/>
        <v>0</v>
      </c>
    </row>
    <row r="74" spans="2:24" s="62" customFormat="1" x14ac:dyDescent="0.25">
      <c r="B74" s="127" t="s">
        <v>881</v>
      </c>
      <c r="C74" s="127" t="s">
        <v>882</v>
      </c>
      <c r="D74" s="127" t="s">
        <v>392</v>
      </c>
      <c r="E74" s="85"/>
      <c r="F74" s="85"/>
      <c r="G74" s="85"/>
      <c r="H74" s="85"/>
      <c r="I74" s="85"/>
      <c r="J74" s="85"/>
      <c r="K74" s="85"/>
      <c r="L74" s="85">
        <v>0</v>
      </c>
      <c r="M74" s="85"/>
      <c r="N74" s="85"/>
      <c r="O74" s="85"/>
      <c r="P74" s="85"/>
      <c r="Q74" s="85"/>
      <c r="R74" s="85"/>
      <c r="S74" s="85"/>
      <c r="T74" s="85"/>
      <c r="U74" s="14">
        <f t="shared" si="6"/>
        <v>0</v>
      </c>
      <c r="W74" s="63">
        <f t="shared" si="7"/>
        <v>1</v>
      </c>
      <c r="X74" s="63">
        <f t="shared" si="5"/>
        <v>0</v>
      </c>
    </row>
    <row r="75" spans="2:24" s="62" customFormat="1" x14ac:dyDescent="0.25">
      <c r="B75" s="53" t="s">
        <v>947</v>
      </c>
      <c r="C75" s="53" t="s">
        <v>948</v>
      </c>
      <c r="D75" s="53" t="s">
        <v>949</v>
      </c>
      <c r="E75" s="49"/>
      <c r="F75" s="49"/>
      <c r="G75" s="49"/>
      <c r="H75" s="49"/>
      <c r="I75" s="49"/>
      <c r="J75" s="49"/>
      <c r="K75" s="49"/>
      <c r="L75" s="49"/>
      <c r="M75" s="49">
        <v>0</v>
      </c>
      <c r="N75" s="49"/>
      <c r="O75" s="49"/>
      <c r="P75" s="49"/>
      <c r="Q75" s="49"/>
      <c r="R75" s="49"/>
      <c r="S75" s="49"/>
      <c r="T75" s="49"/>
      <c r="U75" s="14">
        <f t="shared" si="6"/>
        <v>0</v>
      </c>
      <c r="W75" s="63">
        <f t="shared" si="7"/>
        <v>1</v>
      </c>
      <c r="X75" s="63">
        <f t="shared" si="5"/>
        <v>0</v>
      </c>
    </row>
    <row r="76" spans="2:24" s="62" customFormat="1" x14ac:dyDescent="0.25">
      <c r="B76" s="39" t="s">
        <v>879</v>
      </c>
      <c r="C76" s="39" t="s">
        <v>880</v>
      </c>
      <c r="D76" s="128" t="s">
        <v>128</v>
      </c>
      <c r="E76" s="19"/>
      <c r="F76" s="19"/>
      <c r="G76" s="19"/>
      <c r="H76" s="19"/>
      <c r="I76" s="19"/>
      <c r="J76" s="19"/>
      <c r="K76" s="19"/>
      <c r="L76" s="19">
        <v>0</v>
      </c>
      <c r="M76" s="19"/>
      <c r="N76" s="19"/>
      <c r="O76" s="19"/>
      <c r="P76" s="19"/>
      <c r="Q76" s="19"/>
      <c r="R76" s="19"/>
      <c r="S76" s="19"/>
      <c r="T76" s="19"/>
      <c r="U76" s="14">
        <f t="shared" si="6"/>
        <v>0</v>
      </c>
      <c r="W76" s="63">
        <f t="shared" si="7"/>
        <v>1</v>
      </c>
      <c r="X76" s="63">
        <f t="shared" si="5"/>
        <v>0</v>
      </c>
    </row>
    <row r="77" spans="2:24" s="62" customFormat="1" x14ac:dyDescent="0.25">
      <c r="B77" s="53"/>
      <c r="C77" s="53"/>
      <c r="D77" s="53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14">
        <f t="shared" ref="U77:U80" si="8">SUM(E77:T77)</f>
        <v>0</v>
      </c>
      <c r="W77" s="63">
        <f t="shared" si="7"/>
        <v>0</v>
      </c>
      <c r="X77" s="63">
        <f t="shared" si="5"/>
        <v>0</v>
      </c>
    </row>
    <row r="78" spans="2:24" s="62" customFormat="1" x14ac:dyDescent="0.25">
      <c r="B78" s="39"/>
      <c r="C78" s="39"/>
      <c r="D78" s="3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4">
        <f t="shared" si="8"/>
        <v>0</v>
      </c>
      <c r="W78" s="63">
        <f t="shared" si="7"/>
        <v>0</v>
      </c>
      <c r="X78" s="63">
        <f t="shared" si="5"/>
        <v>0</v>
      </c>
    </row>
    <row r="79" spans="2:24" s="62" customFormat="1" x14ac:dyDescent="0.25">
      <c r="B79" s="39"/>
      <c r="C79" s="39"/>
      <c r="D79" s="44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4">
        <f t="shared" si="8"/>
        <v>0</v>
      </c>
      <c r="W79" s="63">
        <f t="shared" si="7"/>
        <v>0</v>
      </c>
      <c r="X79" s="63">
        <f t="shared" si="5"/>
        <v>0</v>
      </c>
    </row>
    <row r="80" spans="2:24" s="63" customFormat="1" ht="15" x14ac:dyDescent="0.25">
      <c r="B80" s="53"/>
      <c r="C80" s="53"/>
      <c r="D80" s="53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14">
        <f t="shared" si="8"/>
        <v>0</v>
      </c>
      <c r="W80" s="63">
        <f t="shared" si="7"/>
        <v>0</v>
      </c>
      <c r="X80" s="63">
        <f t="shared" si="5"/>
        <v>0</v>
      </c>
    </row>
  </sheetData>
  <sortState xmlns:xlrd2="http://schemas.microsoft.com/office/spreadsheetml/2017/richdata2" ref="B13:U14">
    <sortCondition ref="B13"/>
  </sortState>
  <pageMargins left="0.31496062992125984" right="0.31496062992125984" top="0.35433070866141736" bottom="0.35433070866141736" header="0.31496062992125984" footer="0.31496062992125984"/>
  <pageSetup paperSize="9" scale="60" orientation="portrait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57"/>
  <sheetViews>
    <sheetView showGridLines="0" zoomScale="90" zoomScaleNormal="90" workbookViewId="0">
      <selection activeCell="A7" sqref="A7"/>
    </sheetView>
  </sheetViews>
  <sheetFormatPr defaultColWidth="9.140625" defaultRowHeight="15.75" x14ac:dyDescent="0.25"/>
  <cols>
    <col min="1" max="1" width="4.42578125" style="20" customWidth="1"/>
    <col min="2" max="2" width="22" style="20" customWidth="1"/>
    <col min="3" max="3" width="26.7109375" style="20" bestFit="1" customWidth="1"/>
    <col min="4" max="4" width="11.5703125" style="20" customWidth="1"/>
    <col min="5" max="5" width="9.85546875" style="21" customWidth="1"/>
    <col min="6" max="6" width="10.7109375" style="21" bestFit="1" customWidth="1"/>
    <col min="7" max="7" width="8.85546875" style="21" customWidth="1"/>
    <col min="8" max="11" width="9.140625" style="21"/>
    <col min="12" max="12" width="10.85546875" style="21" customWidth="1"/>
    <col min="13" max="13" width="9.140625" style="21"/>
    <col min="14" max="16" width="8" style="21" bestFit="1" customWidth="1"/>
    <col min="17" max="17" width="9.140625" style="21"/>
    <col min="18" max="18" width="10.85546875" style="21" customWidth="1"/>
    <col min="19" max="19" width="9.42578125" style="21" customWidth="1"/>
    <col min="20" max="20" width="11.5703125" style="21" customWidth="1"/>
    <col min="21" max="21" width="10.5703125" style="25" customWidth="1"/>
    <col min="22" max="16384" width="9.140625" style="20"/>
  </cols>
  <sheetData>
    <row r="1" spans="1:24" ht="18.75" x14ac:dyDescent="0.3">
      <c r="B1" s="47" t="s">
        <v>67</v>
      </c>
    </row>
    <row r="2" spans="1:24" x14ac:dyDescent="0.25">
      <c r="B2" s="24" t="s">
        <v>4</v>
      </c>
    </row>
    <row r="4" spans="1:24" x14ac:dyDescent="0.25">
      <c r="B4" s="31" t="s">
        <v>23</v>
      </c>
      <c r="G4" s="35"/>
    </row>
    <row r="5" spans="1:24" x14ac:dyDescent="0.25">
      <c r="B5" s="198" t="s">
        <v>19</v>
      </c>
      <c r="C5" s="199"/>
      <c r="D5" s="199"/>
      <c r="E5" s="200"/>
      <c r="F5" s="201"/>
      <c r="G5" s="16"/>
      <c r="H5" s="16"/>
      <c r="I5" s="16"/>
      <c r="K5" s="41"/>
      <c r="L5" s="55"/>
      <c r="M5" s="55"/>
      <c r="N5" s="55"/>
      <c r="O5" s="55"/>
      <c r="P5" s="55"/>
      <c r="Q5" s="55"/>
      <c r="R5" s="55"/>
      <c r="S5" s="38"/>
      <c r="T5" s="38"/>
      <c r="U5" s="11"/>
    </row>
    <row r="6" spans="1:24" ht="31.5" x14ac:dyDescent="0.25">
      <c r="E6" s="29" t="s">
        <v>42</v>
      </c>
      <c r="F6" s="7" t="s">
        <v>16</v>
      </c>
      <c r="G6" s="29" t="s">
        <v>8</v>
      </c>
      <c r="H6" s="29" t="s">
        <v>46</v>
      </c>
      <c r="I6" s="29" t="s">
        <v>21</v>
      </c>
      <c r="J6" s="8" t="s">
        <v>6</v>
      </c>
      <c r="K6" s="8" t="s">
        <v>46</v>
      </c>
      <c r="L6" s="7" t="s">
        <v>12</v>
      </c>
      <c r="M6" s="34" t="s">
        <v>22</v>
      </c>
      <c r="N6" s="29" t="s">
        <v>53</v>
      </c>
      <c r="O6" s="29" t="s">
        <v>6</v>
      </c>
      <c r="P6" s="29" t="s">
        <v>7</v>
      </c>
      <c r="Q6" s="29" t="s">
        <v>27</v>
      </c>
      <c r="R6" s="29" t="s">
        <v>35</v>
      </c>
      <c r="S6" s="29" t="s">
        <v>58</v>
      </c>
      <c r="T6" s="59" t="s">
        <v>62</v>
      </c>
      <c r="U6" s="11"/>
    </row>
    <row r="7" spans="1:24" ht="30" x14ac:dyDescent="0.25">
      <c r="B7" s="23"/>
      <c r="C7" s="23"/>
      <c r="D7" s="23"/>
      <c r="E7" s="147" t="s">
        <v>878</v>
      </c>
      <c r="F7" s="147" t="s">
        <v>878</v>
      </c>
      <c r="G7" s="78" t="s">
        <v>549</v>
      </c>
      <c r="H7" s="7" t="s">
        <v>548</v>
      </c>
      <c r="I7" s="79" t="s">
        <v>548</v>
      </c>
      <c r="J7" s="147" t="s">
        <v>878</v>
      </c>
      <c r="K7" s="78" t="s">
        <v>548</v>
      </c>
      <c r="L7" s="147" t="s">
        <v>877</v>
      </c>
      <c r="M7" s="147" t="s">
        <v>878</v>
      </c>
      <c r="N7" s="78" t="s">
        <v>549</v>
      </c>
      <c r="O7" s="147" t="s">
        <v>878</v>
      </c>
      <c r="P7" s="79" t="s">
        <v>548</v>
      </c>
      <c r="Q7" s="78" t="s">
        <v>549</v>
      </c>
      <c r="R7" s="78" t="s">
        <v>549</v>
      </c>
      <c r="S7" s="79" t="s">
        <v>548</v>
      </c>
      <c r="T7" s="79" t="s">
        <v>548</v>
      </c>
    </row>
    <row r="8" spans="1:24" ht="30" x14ac:dyDescent="0.25">
      <c r="B8" s="27" t="s">
        <v>9</v>
      </c>
      <c r="C8" s="27" t="s">
        <v>3</v>
      </c>
      <c r="D8" s="27" t="s">
        <v>1</v>
      </c>
      <c r="E8" s="57" t="s">
        <v>43</v>
      </c>
      <c r="F8" s="58" t="s">
        <v>44</v>
      </c>
      <c r="G8" s="58" t="s">
        <v>45</v>
      </c>
      <c r="H8" s="58" t="s">
        <v>47</v>
      </c>
      <c r="I8" s="57" t="s">
        <v>48</v>
      </c>
      <c r="J8" s="57" t="s">
        <v>49</v>
      </c>
      <c r="K8" s="57" t="s">
        <v>50</v>
      </c>
      <c r="L8" s="58" t="s">
        <v>51</v>
      </c>
      <c r="M8" s="57" t="s">
        <v>52</v>
      </c>
      <c r="N8" s="58" t="s">
        <v>54</v>
      </c>
      <c r="O8" s="58" t="s">
        <v>55</v>
      </c>
      <c r="P8" s="58" t="s">
        <v>56</v>
      </c>
      <c r="Q8" s="58" t="s">
        <v>57</v>
      </c>
      <c r="R8" s="58" t="s">
        <v>36</v>
      </c>
      <c r="S8" s="58" t="s">
        <v>59</v>
      </c>
      <c r="T8" s="58" t="s">
        <v>38</v>
      </c>
      <c r="U8" s="11" t="s">
        <v>10</v>
      </c>
    </row>
    <row r="9" spans="1:24" s="62" customFormat="1" x14ac:dyDescent="0.25">
      <c r="A9" s="62">
        <v>1</v>
      </c>
      <c r="B9" s="126" t="s">
        <v>221</v>
      </c>
      <c r="C9" s="126" t="s">
        <v>222</v>
      </c>
      <c r="D9" s="136" t="s">
        <v>223</v>
      </c>
      <c r="E9" s="60" t="s">
        <v>876</v>
      </c>
      <c r="F9" s="19">
        <v>20</v>
      </c>
      <c r="G9" s="19" t="s">
        <v>838</v>
      </c>
      <c r="H9" s="19"/>
      <c r="I9" s="19">
        <v>19</v>
      </c>
      <c r="J9" s="19"/>
      <c r="K9" s="19">
        <v>22</v>
      </c>
      <c r="L9" s="19">
        <v>19</v>
      </c>
      <c r="M9" s="19" t="s">
        <v>923</v>
      </c>
      <c r="N9" s="19"/>
      <c r="O9" s="19" t="s">
        <v>923</v>
      </c>
      <c r="P9" s="19"/>
      <c r="Q9" s="19" t="s">
        <v>876</v>
      </c>
      <c r="R9" s="19"/>
      <c r="S9" s="19"/>
      <c r="T9" s="19">
        <v>30</v>
      </c>
      <c r="U9" s="51">
        <f t="shared" ref="U9:U47" si="0">SUM(E9:T9)</f>
        <v>110</v>
      </c>
      <c r="W9" s="132">
        <f>COUNT(E9:S9)</f>
        <v>4</v>
      </c>
      <c r="X9" s="63">
        <f>IF(W9&gt;4,"  huom",0)</f>
        <v>0</v>
      </c>
    </row>
    <row r="10" spans="1:24" s="62" customFormat="1" x14ac:dyDescent="0.25">
      <c r="A10" s="62">
        <v>2</v>
      </c>
      <c r="B10" s="127" t="s">
        <v>375</v>
      </c>
      <c r="C10" s="127" t="s">
        <v>376</v>
      </c>
      <c r="D10" s="127" t="s">
        <v>295</v>
      </c>
      <c r="E10" s="60"/>
      <c r="F10" s="19"/>
      <c r="G10" s="19" t="s">
        <v>1007</v>
      </c>
      <c r="H10" s="19">
        <v>17</v>
      </c>
      <c r="I10" s="19">
        <v>22</v>
      </c>
      <c r="J10" s="19" t="s">
        <v>1007</v>
      </c>
      <c r="K10" s="19"/>
      <c r="L10" s="19"/>
      <c r="M10" s="19"/>
      <c r="N10" s="19"/>
      <c r="O10" s="19">
        <v>15</v>
      </c>
      <c r="P10" s="19"/>
      <c r="Q10" s="19"/>
      <c r="R10" s="19"/>
      <c r="S10" s="19">
        <v>22</v>
      </c>
      <c r="T10" s="19">
        <v>22</v>
      </c>
      <c r="U10" s="51">
        <f t="shared" si="0"/>
        <v>98</v>
      </c>
      <c r="W10" s="132">
        <f t="shared" ref="W10:W55" si="1">COUNT(E10:S10)</f>
        <v>4</v>
      </c>
      <c r="X10" s="63">
        <f t="shared" ref="X10:X55" si="2">IF(W10&gt;4,"  huom",0)</f>
        <v>0</v>
      </c>
    </row>
    <row r="11" spans="1:24" s="62" customFormat="1" x14ac:dyDescent="0.25">
      <c r="A11" s="62">
        <v>3</v>
      </c>
      <c r="B11" s="126" t="s">
        <v>375</v>
      </c>
      <c r="C11" s="126" t="s">
        <v>399</v>
      </c>
      <c r="D11" s="131" t="s">
        <v>295</v>
      </c>
      <c r="E11" s="60"/>
      <c r="F11" s="19"/>
      <c r="G11" s="19"/>
      <c r="H11" s="19">
        <v>19</v>
      </c>
      <c r="I11" s="19">
        <v>18</v>
      </c>
      <c r="J11" s="19" t="s">
        <v>843</v>
      </c>
      <c r="K11" s="19"/>
      <c r="L11" s="19"/>
      <c r="M11" s="19"/>
      <c r="N11" s="19"/>
      <c r="O11" s="19">
        <v>20</v>
      </c>
      <c r="P11" s="19"/>
      <c r="Q11" s="19"/>
      <c r="R11" s="19"/>
      <c r="S11" s="19">
        <v>25</v>
      </c>
      <c r="T11" s="19">
        <v>16</v>
      </c>
      <c r="U11" s="14">
        <f t="shared" si="0"/>
        <v>98</v>
      </c>
      <c r="W11" s="132">
        <f t="shared" si="1"/>
        <v>4</v>
      </c>
      <c r="X11" s="63">
        <f t="shared" si="2"/>
        <v>0</v>
      </c>
    </row>
    <row r="12" spans="1:24" s="62" customFormat="1" x14ac:dyDescent="0.25">
      <c r="A12" s="62">
        <v>4</v>
      </c>
      <c r="B12" s="127" t="s">
        <v>726</v>
      </c>
      <c r="C12" s="127" t="s">
        <v>727</v>
      </c>
      <c r="D12" s="127" t="s">
        <v>164</v>
      </c>
      <c r="E12" s="60"/>
      <c r="F12" s="19"/>
      <c r="G12" s="19"/>
      <c r="H12" s="19"/>
      <c r="I12" s="19"/>
      <c r="J12" s="19">
        <v>18</v>
      </c>
      <c r="K12" s="19"/>
      <c r="L12" s="19">
        <v>16</v>
      </c>
      <c r="M12" s="19"/>
      <c r="N12" s="19"/>
      <c r="O12" s="19">
        <v>12</v>
      </c>
      <c r="P12" s="19"/>
      <c r="Q12" s="19"/>
      <c r="R12" s="19">
        <v>18</v>
      </c>
      <c r="S12" s="19"/>
      <c r="T12" s="19">
        <v>30</v>
      </c>
      <c r="U12" s="51">
        <f t="shared" si="0"/>
        <v>94</v>
      </c>
      <c r="W12" s="132">
        <f t="shared" si="1"/>
        <v>4</v>
      </c>
      <c r="X12" s="63">
        <f t="shared" si="2"/>
        <v>0</v>
      </c>
    </row>
    <row r="13" spans="1:24" s="62" customFormat="1" x14ac:dyDescent="0.25">
      <c r="A13" s="62">
        <v>5</v>
      </c>
      <c r="B13" s="126" t="s">
        <v>252</v>
      </c>
      <c r="C13" s="126" t="s">
        <v>253</v>
      </c>
      <c r="D13" s="136" t="s">
        <v>254</v>
      </c>
      <c r="E13" s="60" t="s">
        <v>1071</v>
      </c>
      <c r="F13" s="19">
        <v>18</v>
      </c>
      <c r="G13" s="19">
        <v>20</v>
      </c>
      <c r="H13" s="19"/>
      <c r="I13" s="19"/>
      <c r="J13" s="19"/>
      <c r="K13" s="19"/>
      <c r="L13" s="19"/>
      <c r="M13" s="19">
        <v>18</v>
      </c>
      <c r="N13" s="19"/>
      <c r="O13" s="19"/>
      <c r="P13" s="19"/>
      <c r="Q13" s="19" t="s">
        <v>843</v>
      </c>
      <c r="R13" s="19">
        <v>13</v>
      </c>
      <c r="S13" s="19"/>
      <c r="T13" s="19">
        <v>25</v>
      </c>
      <c r="U13" s="51">
        <f t="shared" si="0"/>
        <v>94</v>
      </c>
      <c r="W13" s="132">
        <f t="shared" si="1"/>
        <v>4</v>
      </c>
      <c r="X13" s="63">
        <f t="shared" si="2"/>
        <v>0</v>
      </c>
    </row>
    <row r="14" spans="1:24" s="62" customFormat="1" x14ac:dyDescent="0.25">
      <c r="A14" s="62">
        <v>6</v>
      </c>
      <c r="B14" s="126" t="s">
        <v>250</v>
      </c>
      <c r="C14" s="126" t="s">
        <v>251</v>
      </c>
      <c r="D14" s="136" t="s">
        <v>213</v>
      </c>
      <c r="E14" s="60" t="s">
        <v>851</v>
      </c>
      <c r="F14" s="19"/>
      <c r="G14" s="19"/>
      <c r="H14" s="19">
        <v>22</v>
      </c>
      <c r="I14" s="19"/>
      <c r="J14" s="19">
        <v>16</v>
      </c>
      <c r="K14" s="19">
        <v>25</v>
      </c>
      <c r="L14" s="19">
        <v>17</v>
      </c>
      <c r="M14" s="19"/>
      <c r="N14" s="19" t="s">
        <v>969</v>
      </c>
      <c r="O14" s="19"/>
      <c r="P14" s="19"/>
      <c r="Q14" s="19"/>
      <c r="R14" s="19"/>
      <c r="S14" s="19"/>
      <c r="T14" s="19"/>
      <c r="U14" s="51">
        <f t="shared" si="0"/>
        <v>80</v>
      </c>
      <c r="W14" s="132">
        <f t="shared" si="1"/>
        <v>4</v>
      </c>
      <c r="X14" s="63">
        <f t="shared" si="2"/>
        <v>0</v>
      </c>
    </row>
    <row r="15" spans="1:24" s="62" customFormat="1" x14ac:dyDescent="0.25">
      <c r="B15" s="127" t="s">
        <v>377</v>
      </c>
      <c r="C15" s="127" t="s">
        <v>378</v>
      </c>
      <c r="D15" s="127" t="s">
        <v>379</v>
      </c>
      <c r="E15" s="60"/>
      <c r="F15" s="19"/>
      <c r="G15" s="19" t="s">
        <v>969</v>
      </c>
      <c r="H15" s="19"/>
      <c r="I15" s="19">
        <v>15</v>
      </c>
      <c r="J15" s="19"/>
      <c r="K15" s="19"/>
      <c r="L15" s="19">
        <v>18</v>
      </c>
      <c r="M15" s="19">
        <v>20</v>
      </c>
      <c r="N15" s="19"/>
      <c r="O15" s="19"/>
      <c r="P15" s="19">
        <v>25</v>
      </c>
      <c r="Q15" s="19"/>
      <c r="R15" s="19"/>
      <c r="S15" s="19"/>
      <c r="T15" s="19"/>
      <c r="U15" s="52">
        <f t="shared" si="0"/>
        <v>78</v>
      </c>
      <c r="W15" s="132">
        <f t="shared" si="1"/>
        <v>4</v>
      </c>
      <c r="X15" s="63">
        <f t="shared" si="2"/>
        <v>0</v>
      </c>
    </row>
    <row r="16" spans="1:24" s="62" customFormat="1" x14ac:dyDescent="0.25">
      <c r="B16" s="127" t="s">
        <v>371</v>
      </c>
      <c r="C16" s="127" t="s">
        <v>372</v>
      </c>
      <c r="D16" s="128" t="s">
        <v>116</v>
      </c>
      <c r="E16" s="60"/>
      <c r="F16" s="19"/>
      <c r="G16" s="19">
        <v>18</v>
      </c>
      <c r="H16" s="19"/>
      <c r="I16" s="19"/>
      <c r="J16" s="19">
        <v>20</v>
      </c>
      <c r="K16" s="19"/>
      <c r="L16" s="19"/>
      <c r="M16" s="19"/>
      <c r="N16" s="19">
        <v>18</v>
      </c>
      <c r="O16" s="19"/>
      <c r="P16" s="19"/>
      <c r="Q16" s="19" t="s">
        <v>901</v>
      </c>
      <c r="R16" s="19"/>
      <c r="S16" s="19">
        <v>18</v>
      </c>
      <c r="T16" s="19"/>
      <c r="U16" s="51">
        <f t="shared" si="0"/>
        <v>74</v>
      </c>
      <c r="W16" s="132">
        <f t="shared" si="1"/>
        <v>4</v>
      </c>
      <c r="X16" s="63">
        <f t="shared" si="2"/>
        <v>0</v>
      </c>
    </row>
    <row r="17" spans="2:24" s="62" customFormat="1" x14ac:dyDescent="0.25">
      <c r="B17" s="126" t="s">
        <v>247</v>
      </c>
      <c r="C17" s="126" t="s">
        <v>248</v>
      </c>
      <c r="D17" s="136" t="s">
        <v>249</v>
      </c>
      <c r="E17" s="60" t="s">
        <v>851</v>
      </c>
      <c r="F17" s="19"/>
      <c r="G17" s="19">
        <v>11</v>
      </c>
      <c r="H17" s="19"/>
      <c r="I17" s="19"/>
      <c r="J17" s="19">
        <v>13</v>
      </c>
      <c r="K17" s="19"/>
      <c r="L17" s="19"/>
      <c r="M17" s="19"/>
      <c r="N17" s="19"/>
      <c r="O17" s="19">
        <v>13</v>
      </c>
      <c r="P17" s="19">
        <v>17</v>
      </c>
      <c r="Q17" s="19"/>
      <c r="R17" s="19"/>
      <c r="S17" s="19"/>
      <c r="T17" s="19">
        <v>20</v>
      </c>
      <c r="U17" s="51">
        <f t="shared" si="0"/>
        <v>74</v>
      </c>
      <c r="W17" s="132">
        <f t="shared" si="1"/>
        <v>4</v>
      </c>
      <c r="X17" s="63">
        <f t="shared" si="2"/>
        <v>0</v>
      </c>
    </row>
    <row r="18" spans="2:24" s="62" customFormat="1" x14ac:dyDescent="0.25">
      <c r="B18" s="126" t="s">
        <v>255</v>
      </c>
      <c r="C18" s="126" t="s">
        <v>256</v>
      </c>
      <c r="D18" s="136" t="s">
        <v>177</v>
      </c>
      <c r="E18" s="60" t="s">
        <v>883</v>
      </c>
      <c r="F18" s="19"/>
      <c r="G18" s="19">
        <v>10</v>
      </c>
      <c r="H18" s="19"/>
      <c r="I18" s="19">
        <v>17</v>
      </c>
      <c r="J18" s="19"/>
      <c r="K18" s="19"/>
      <c r="L18" s="19">
        <v>22</v>
      </c>
      <c r="M18" s="19"/>
      <c r="N18" s="19">
        <v>20</v>
      </c>
      <c r="O18" s="19"/>
      <c r="P18" s="19"/>
      <c r="Q18" s="19"/>
      <c r="R18" s="19"/>
      <c r="S18" s="19"/>
      <c r="T18" s="19"/>
      <c r="U18" s="52">
        <f t="shared" si="0"/>
        <v>69</v>
      </c>
      <c r="W18" s="132">
        <f t="shared" si="1"/>
        <v>4</v>
      </c>
      <c r="X18" s="63">
        <f t="shared" si="2"/>
        <v>0</v>
      </c>
    </row>
    <row r="19" spans="2:24" s="62" customFormat="1" x14ac:dyDescent="0.25">
      <c r="B19" s="126" t="s">
        <v>235</v>
      </c>
      <c r="C19" s="126" t="s">
        <v>236</v>
      </c>
      <c r="D19" s="136" t="s">
        <v>237</v>
      </c>
      <c r="E19" s="60">
        <v>12</v>
      </c>
      <c r="F19" s="19"/>
      <c r="G19" s="19"/>
      <c r="H19" s="19"/>
      <c r="I19" s="19"/>
      <c r="J19" s="19"/>
      <c r="K19" s="19"/>
      <c r="L19" s="19"/>
      <c r="M19" s="19"/>
      <c r="N19" s="19">
        <v>16</v>
      </c>
      <c r="O19" s="19">
        <v>14</v>
      </c>
      <c r="P19" s="19"/>
      <c r="Q19" s="19">
        <v>9</v>
      </c>
      <c r="R19" s="19"/>
      <c r="S19" s="19"/>
      <c r="T19" s="19">
        <v>18</v>
      </c>
      <c r="U19" s="51">
        <f t="shared" si="0"/>
        <v>69</v>
      </c>
      <c r="W19" s="132">
        <f t="shared" si="1"/>
        <v>4</v>
      </c>
      <c r="X19" s="63">
        <f t="shared" si="2"/>
        <v>0</v>
      </c>
    </row>
    <row r="20" spans="2:24" s="62" customFormat="1" x14ac:dyDescent="0.25">
      <c r="B20" s="126" t="s">
        <v>218</v>
      </c>
      <c r="C20" s="126" t="s">
        <v>219</v>
      </c>
      <c r="D20" s="136" t="s">
        <v>220</v>
      </c>
      <c r="E20" s="60">
        <v>20</v>
      </c>
      <c r="F20" s="19"/>
      <c r="G20" s="19"/>
      <c r="H20" s="19">
        <v>18</v>
      </c>
      <c r="I20" s="19">
        <v>16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51">
        <f t="shared" si="0"/>
        <v>54</v>
      </c>
      <c r="W20" s="132">
        <f t="shared" si="1"/>
        <v>3</v>
      </c>
      <c r="X20" s="63">
        <f t="shared" si="2"/>
        <v>0</v>
      </c>
    </row>
    <row r="21" spans="2:24" s="62" customFormat="1" x14ac:dyDescent="0.25">
      <c r="B21" s="126" t="s">
        <v>688</v>
      </c>
      <c r="C21" s="126" t="s">
        <v>689</v>
      </c>
      <c r="D21" s="131" t="s">
        <v>621</v>
      </c>
      <c r="E21" s="196"/>
      <c r="F21" s="197"/>
      <c r="G21" s="19"/>
      <c r="H21" s="19"/>
      <c r="I21" s="19">
        <v>25</v>
      </c>
      <c r="J21" s="197"/>
      <c r="K21" s="19">
        <v>19</v>
      </c>
      <c r="L21" s="197"/>
      <c r="M21" s="197"/>
      <c r="N21" s="19"/>
      <c r="O21" s="197"/>
      <c r="P21" s="19"/>
      <c r="Q21" s="19"/>
      <c r="R21" s="19"/>
      <c r="S21" s="19"/>
      <c r="T21" s="19"/>
      <c r="U21" s="51">
        <f t="shared" si="0"/>
        <v>44</v>
      </c>
      <c r="W21" s="132">
        <f t="shared" si="1"/>
        <v>2</v>
      </c>
      <c r="X21" s="63">
        <f t="shared" si="2"/>
        <v>0</v>
      </c>
    </row>
    <row r="22" spans="2:24" x14ac:dyDescent="0.25">
      <c r="B22" s="127" t="s">
        <v>545</v>
      </c>
      <c r="C22" s="127" t="s">
        <v>546</v>
      </c>
      <c r="D22" s="127" t="s">
        <v>547</v>
      </c>
      <c r="E22" s="60"/>
      <c r="F22" s="19"/>
      <c r="G22" s="19"/>
      <c r="H22" s="19">
        <v>25</v>
      </c>
      <c r="I22" s="19"/>
      <c r="J22" s="19"/>
      <c r="K22" s="19"/>
      <c r="L22" s="19"/>
      <c r="M22" s="19"/>
      <c r="N22" s="19"/>
      <c r="O22" s="19"/>
      <c r="P22" s="19">
        <v>19</v>
      </c>
      <c r="Q22" s="19"/>
      <c r="R22" s="19"/>
      <c r="S22" s="19"/>
      <c r="T22" s="19"/>
      <c r="U22" s="51">
        <f t="shared" si="0"/>
        <v>44</v>
      </c>
      <c r="W22" s="132">
        <f t="shared" si="1"/>
        <v>2</v>
      </c>
      <c r="X22" s="15">
        <f t="shared" si="2"/>
        <v>0</v>
      </c>
    </row>
    <row r="23" spans="2:24" s="62" customFormat="1" x14ac:dyDescent="0.25">
      <c r="B23" s="127" t="s">
        <v>266</v>
      </c>
      <c r="C23" s="127" t="s">
        <v>383</v>
      </c>
      <c r="D23" s="127" t="s">
        <v>149</v>
      </c>
      <c r="E23" s="85"/>
      <c r="F23" s="19"/>
      <c r="G23" s="19">
        <v>9</v>
      </c>
      <c r="H23" s="19"/>
      <c r="I23" s="19"/>
      <c r="J23" s="19">
        <v>15</v>
      </c>
      <c r="K23" s="19"/>
      <c r="L23" s="19"/>
      <c r="M23" s="19"/>
      <c r="N23" s="19"/>
      <c r="O23" s="19">
        <v>18</v>
      </c>
      <c r="P23" s="19"/>
      <c r="Q23" s="19"/>
      <c r="R23" s="19"/>
      <c r="S23" s="19"/>
      <c r="T23" s="19"/>
      <c r="U23" s="52">
        <f t="shared" si="0"/>
        <v>42</v>
      </c>
      <c r="W23" s="132">
        <f t="shared" si="1"/>
        <v>3</v>
      </c>
      <c r="X23" s="63">
        <f t="shared" si="2"/>
        <v>0</v>
      </c>
    </row>
    <row r="24" spans="2:24" s="62" customFormat="1" x14ac:dyDescent="0.25">
      <c r="B24" s="133" t="s">
        <v>230</v>
      </c>
      <c r="C24" s="133" t="s">
        <v>219</v>
      </c>
      <c r="D24" s="134" t="s">
        <v>220</v>
      </c>
      <c r="E24" s="85"/>
      <c r="F24" s="19"/>
      <c r="G24" s="19"/>
      <c r="H24" s="19"/>
      <c r="I24" s="19"/>
      <c r="J24" s="19"/>
      <c r="K24" s="19"/>
      <c r="L24" s="19">
        <v>25</v>
      </c>
      <c r="M24" s="19"/>
      <c r="N24" s="19"/>
      <c r="O24" s="19"/>
      <c r="P24" s="19"/>
      <c r="Q24" s="19">
        <v>15</v>
      </c>
      <c r="R24" s="19"/>
      <c r="S24" s="19"/>
      <c r="T24" s="19"/>
      <c r="U24" s="51">
        <f t="shared" si="0"/>
        <v>40</v>
      </c>
      <c r="W24" s="132">
        <f t="shared" si="1"/>
        <v>2</v>
      </c>
      <c r="X24" s="63">
        <f t="shared" si="2"/>
        <v>0</v>
      </c>
    </row>
    <row r="25" spans="2:24" s="62" customFormat="1" x14ac:dyDescent="0.25">
      <c r="B25" s="126" t="s">
        <v>238</v>
      </c>
      <c r="C25" s="126" t="s">
        <v>239</v>
      </c>
      <c r="D25" s="136" t="s">
        <v>156</v>
      </c>
      <c r="E25" s="85">
        <v>11</v>
      </c>
      <c r="F25" s="19"/>
      <c r="G25" s="19"/>
      <c r="H25" s="19"/>
      <c r="I25" s="19"/>
      <c r="J25" s="19"/>
      <c r="K25" s="19"/>
      <c r="L25" s="19"/>
      <c r="M25" s="19"/>
      <c r="N25" s="19">
        <v>14</v>
      </c>
      <c r="O25" s="19"/>
      <c r="P25" s="19"/>
      <c r="Q25" s="19">
        <v>11</v>
      </c>
      <c r="R25" s="19"/>
      <c r="S25" s="19"/>
      <c r="T25" s="19"/>
      <c r="U25" s="51">
        <f t="shared" si="0"/>
        <v>36</v>
      </c>
      <c r="W25" s="132">
        <f t="shared" si="1"/>
        <v>3</v>
      </c>
      <c r="X25" s="63">
        <f t="shared" si="2"/>
        <v>0</v>
      </c>
    </row>
    <row r="26" spans="2:24" s="62" customFormat="1" x14ac:dyDescent="0.25">
      <c r="B26" s="126" t="s">
        <v>380</v>
      </c>
      <c r="C26" s="126" t="s">
        <v>381</v>
      </c>
      <c r="D26" s="131" t="s">
        <v>382</v>
      </c>
      <c r="E26" s="197"/>
      <c r="F26" s="197"/>
      <c r="G26" s="19">
        <v>12</v>
      </c>
      <c r="H26" s="19"/>
      <c r="I26" s="19"/>
      <c r="J26" s="197"/>
      <c r="K26" s="19"/>
      <c r="L26" s="197"/>
      <c r="M26" s="197"/>
      <c r="N26" s="19"/>
      <c r="O26" s="197"/>
      <c r="P26" s="19"/>
      <c r="Q26" s="19">
        <v>20</v>
      </c>
      <c r="R26" s="19"/>
      <c r="S26" s="19"/>
      <c r="T26" s="19"/>
      <c r="U26" s="51">
        <f t="shared" si="0"/>
        <v>32</v>
      </c>
      <c r="W26" s="132">
        <f t="shared" si="1"/>
        <v>2</v>
      </c>
      <c r="X26" s="63">
        <f t="shared" si="2"/>
        <v>0</v>
      </c>
    </row>
    <row r="27" spans="2:24" s="62" customFormat="1" x14ac:dyDescent="0.25">
      <c r="B27" s="127" t="s">
        <v>335</v>
      </c>
      <c r="C27" s="127" t="s">
        <v>336</v>
      </c>
      <c r="D27" s="127" t="s">
        <v>337</v>
      </c>
      <c r="E27" s="19"/>
      <c r="F27" s="19">
        <v>15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>
        <v>15</v>
      </c>
      <c r="S27" s="19"/>
      <c r="T27" s="19"/>
      <c r="U27" s="14">
        <f t="shared" si="0"/>
        <v>30</v>
      </c>
      <c r="W27" s="132">
        <f t="shared" si="1"/>
        <v>2</v>
      </c>
      <c r="X27" s="63">
        <f t="shared" si="2"/>
        <v>0</v>
      </c>
    </row>
    <row r="28" spans="2:24" x14ac:dyDescent="0.25">
      <c r="B28" s="126" t="s">
        <v>240</v>
      </c>
      <c r="C28" s="126" t="s">
        <v>241</v>
      </c>
      <c r="D28" s="136" t="s">
        <v>226</v>
      </c>
      <c r="E28" s="85">
        <v>11</v>
      </c>
      <c r="F28" s="85"/>
      <c r="G28" s="19"/>
      <c r="H28" s="19"/>
      <c r="I28" s="19"/>
      <c r="J28" s="85"/>
      <c r="K28" s="19"/>
      <c r="L28" s="85"/>
      <c r="M28" s="85"/>
      <c r="N28" s="19"/>
      <c r="O28" s="85"/>
      <c r="P28" s="19">
        <v>18</v>
      </c>
      <c r="Q28" s="19"/>
      <c r="R28" s="19"/>
      <c r="S28" s="19"/>
      <c r="T28" s="19"/>
      <c r="U28" s="51">
        <f t="shared" si="0"/>
        <v>29</v>
      </c>
      <c r="W28" s="132">
        <f t="shared" si="1"/>
        <v>2</v>
      </c>
      <c r="X28" s="15">
        <f t="shared" si="2"/>
        <v>0</v>
      </c>
    </row>
    <row r="29" spans="2:24" s="62" customFormat="1" x14ac:dyDescent="0.25">
      <c r="B29" s="127" t="s">
        <v>918</v>
      </c>
      <c r="C29" s="127" t="s">
        <v>919</v>
      </c>
      <c r="D29" s="127" t="s">
        <v>753</v>
      </c>
      <c r="E29" s="85"/>
      <c r="F29" s="85"/>
      <c r="G29" s="19"/>
      <c r="H29" s="19"/>
      <c r="I29" s="19"/>
      <c r="J29" s="85"/>
      <c r="K29" s="19"/>
      <c r="L29" s="85"/>
      <c r="M29" s="85">
        <v>15</v>
      </c>
      <c r="N29" s="19"/>
      <c r="O29" s="85"/>
      <c r="P29" s="19"/>
      <c r="Q29" s="19"/>
      <c r="R29" s="19">
        <v>14</v>
      </c>
      <c r="S29" s="19"/>
      <c r="T29" s="19"/>
      <c r="U29" s="51">
        <f t="shared" si="0"/>
        <v>29</v>
      </c>
      <c r="W29" s="132">
        <f t="shared" si="1"/>
        <v>2</v>
      </c>
      <c r="X29" s="63">
        <f t="shared" si="2"/>
        <v>0</v>
      </c>
    </row>
    <row r="30" spans="2:24" s="62" customFormat="1" x14ac:dyDescent="0.25">
      <c r="B30" s="133" t="s">
        <v>1067</v>
      </c>
      <c r="C30" s="133" t="s">
        <v>1068</v>
      </c>
      <c r="D30" s="134" t="s">
        <v>201</v>
      </c>
      <c r="E30" s="197"/>
      <c r="F30" s="197"/>
      <c r="G30" s="19"/>
      <c r="H30" s="19"/>
      <c r="I30" s="19"/>
      <c r="J30" s="197"/>
      <c r="K30" s="19"/>
      <c r="L30" s="197"/>
      <c r="M30" s="197"/>
      <c r="N30" s="19"/>
      <c r="O30" s="197"/>
      <c r="P30" s="19"/>
      <c r="Q30" s="19">
        <v>14</v>
      </c>
      <c r="R30" s="19">
        <v>12</v>
      </c>
      <c r="S30" s="19"/>
      <c r="T30" s="19"/>
      <c r="U30" s="51">
        <f t="shared" si="0"/>
        <v>26</v>
      </c>
      <c r="W30" s="132">
        <f t="shared" si="1"/>
        <v>2</v>
      </c>
      <c r="X30" s="63">
        <f t="shared" si="2"/>
        <v>0</v>
      </c>
    </row>
    <row r="31" spans="2:24" x14ac:dyDescent="0.25">
      <c r="B31" s="127" t="s">
        <v>1069</v>
      </c>
      <c r="C31" s="127" t="s">
        <v>1070</v>
      </c>
      <c r="D31" s="127" t="s">
        <v>156</v>
      </c>
      <c r="E31" s="197"/>
      <c r="F31" s="197"/>
      <c r="G31" s="19"/>
      <c r="H31" s="19"/>
      <c r="I31" s="19"/>
      <c r="J31" s="197"/>
      <c r="K31" s="19"/>
      <c r="L31" s="197"/>
      <c r="M31" s="197"/>
      <c r="N31" s="19"/>
      <c r="O31" s="197"/>
      <c r="P31" s="19"/>
      <c r="Q31" s="19">
        <v>13</v>
      </c>
      <c r="R31" s="19">
        <v>10</v>
      </c>
      <c r="S31" s="19"/>
      <c r="T31" s="19"/>
      <c r="U31" s="14">
        <f t="shared" si="0"/>
        <v>23</v>
      </c>
      <c r="W31" s="132">
        <f t="shared" si="1"/>
        <v>2</v>
      </c>
      <c r="X31" s="15">
        <f t="shared" si="2"/>
        <v>0</v>
      </c>
    </row>
    <row r="32" spans="2:24" s="62" customFormat="1" x14ac:dyDescent="0.25">
      <c r="B32" s="127" t="s">
        <v>805</v>
      </c>
      <c r="C32" s="127" t="s">
        <v>806</v>
      </c>
      <c r="D32" s="127" t="s">
        <v>379</v>
      </c>
      <c r="E32" s="197"/>
      <c r="F32" s="197"/>
      <c r="G32" s="19"/>
      <c r="H32" s="19"/>
      <c r="I32" s="19"/>
      <c r="J32" s="197"/>
      <c r="K32" s="19"/>
      <c r="L32" s="197"/>
      <c r="M32" s="197"/>
      <c r="N32" s="19"/>
      <c r="O32" s="197"/>
      <c r="P32" s="19">
        <v>22</v>
      </c>
      <c r="Q32" s="19"/>
      <c r="R32" s="19"/>
      <c r="S32" s="19"/>
      <c r="T32" s="19"/>
      <c r="U32" s="51">
        <f t="shared" si="0"/>
        <v>22</v>
      </c>
      <c r="W32" s="132">
        <f t="shared" si="1"/>
        <v>1</v>
      </c>
      <c r="X32" s="63">
        <f t="shared" si="2"/>
        <v>0</v>
      </c>
    </row>
    <row r="33" spans="2:24" s="62" customFormat="1" x14ac:dyDescent="0.25">
      <c r="B33" s="127" t="s">
        <v>1123</v>
      </c>
      <c r="C33" s="127" t="s">
        <v>1124</v>
      </c>
      <c r="D33" s="127" t="s">
        <v>295</v>
      </c>
      <c r="E33" s="197"/>
      <c r="F33" s="197"/>
      <c r="G33" s="19"/>
      <c r="H33" s="19"/>
      <c r="I33" s="19"/>
      <c r="J33" s="197"/>
      <c r="K33" s="19"/>
      <c r="L33" s="197"/>
      <c r="M33" s="197"/>
      <c r="N33" s="19"/>
      <c r="O33" s="197"/>
      <c r="P33" s="19"/>
      <c r="Q33" s="19"/>
      <c r="R33" s="19">
        <v>20</v>
      </c>
      <c r="S33" s="19"/>
      <c r="T33" s="19"/>
      <c r="U33" s="14">
        <f t="shared" si="0"/>
        <v>20</v>
      </c>
      <c r="W33" s="132">
        <f t="shared" si="1"/>
        <v>1</v>
      </c>
      <c r="X33" s="63">
        <f t="shared" si="2"/>
        <v>0</v>
      </c>
    </row>
    <row r="34" spans="2:24" s="62" customFormat="1" x14ac:dyDescent="0.25">
      <c r="B34" s="126" t="s">
        <v>244</v>
      </c>
      <c r="C34" s="126" t="s">
        <v>245</v>
      </c>
      <c r="D34" s="136" t="s">
        <v>246</v>
      </c>
      <c r="E34" s="85">
        <v>8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>
        <v>11</v>
      </c>
      <c r="S34" s="19"/>
      <c r="T34" s="19"/>
      <c r="U34" s="51">
        <f t="shared" si="0"/>
        <v>19</v>
      </c>
      <c r="W34" s="132">
        <f t="shared" si="1"/>
        <v>2</v>
      </c>
      <c r="X34" s="63">
        <f t="shared" si="2"/>
        <v>0</v>
      </c>
    </row>
    <row r="35" spans="2:24" s="62" customFormat="1" x14ac:dyDescent="0.25">
      <c r="B35" s="133" t="s">
        <v>257</v>
      </c>
      <c r="C35" s="133" t="s">
        <v>258</v>
      </c>
      <c r="D35" s="134" t="s">
        <v>259</v>
      </c>
      <c r="E35" s="197"/>
      <c r="F35" s="197"/>
      <c r="G35" s="19"/>
      <c r="H35" s="19"/>
      <c r="I35" s="19"/>
      <c r="J35" s="197"/>
      <c r="K35" s="19"/>
      <c r="L35" s="197"/>
      <c r="M35" s="197"/>
      <c r="N35" s="19"/>
      <c r="O35" s="197"/>
      <c r="P35" s="19"/>
      <c r="Q35" s="19"/>
      <c r="R35" s="19"/>
      <c r="S35" s="19">
        <v>19</v>
      </c>
      <c r="T35" s="19"/>
      <c r="U35" s="51">
        <f t="shared" si="0"/>
        <v>19</v>
      </c>
      <c r="W35" s="132">
        <f t="shared" si="1"/>
        <v>1</v>
      </c>
      <c r="X35" s="63">
        <f t="shared" si="2"/>
        <v>0</v>
      </c>
    </row>
    <row r="36" spans="2:24" s="62" customFormat="1" x14ac:dyDescent="0.25">
      <c r="B36" s="133" t="s">
        <v>373</v>
      </c>
      <c r="C36" s="133" t="s">
        <v>374</v>
      </c>
      <c r="D36" s="134" t="s">
        <v>156</v>
      </c>
      <c r="E36" s="197"/>
      <c r="F36" s="197"/>
      <c r="G36" s="19">
        <v>16</v>
      </c>
      <c r="H36" s="19"/>
      <c r="I36" s="19"/>
      <c r="J36" s="197"/>
      <c r="K36" s="19"/>
      <c r="L36" s="197"/>
      <c r="M36" s="197"/>
      <c r="N36" s="19"/>
      <c r="O36" s="197"/>
      <c r="P36" s="19"/>
      <c r="Q36" s="19"/>
      <c r="R36" s="19"/>
      <c r="S36" s="19"/>
      <c r="T36" s="19"/>
      <c r="U36" s="51">
        <f t="shared" si="0"/>
        <v>16</v>
      </c>
      <c r="W36" s="132">
        <f t="shared" si="1"/>
        <v>1</v>
      </c>
      <c r="X36" s="63">
        <f t="shared" si="2"/>
        <v>0</v>
      </c>
    </row>
    <row r="37" spans="2:24" s="62" customFormat="1" x14ac:dyDescent="0.25">
      <c r="B37" s="127" t="s">
        <v>333</v>
      </c>
      <c r="C37" s="127" t="s">
        <v>334</v>
      </c>
      <c r="D37" s="128" t="s">
        <v>277</v>
      </c>
      <c r="E37" s="85"/>
      <c r="F37" s="19">
        <v>16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51">
        <f t="shared" si="0"/>
        <v>16</v>
      </c>
      <c r="W37" s="132">
        <f t="shared" si="1"/>
        <v>1</v>
      </c>
      <c r="X37" s="63">
        <f t="shared" si="2"/>
        <v>0</v>
      </c>
    </row>
    <row r="38" spans="2:24" s="62" customFormat="1" x14ac:dyDescent="0.25">
      <c r="B38" s="126" t="s">
        <v>224</v>
      </c>
      <c r="C38" s="126" t="s">
        <v>225</v>
      </c>
      <c r="D38" s="136" t="s">
        <v>226</v>
      </c>
      <c r="E38" s="85">
        <v>16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51">
        <f t="shared" si="0"/>
        <v>16</v>
      </c>
      <c r="W38" s="132">
        <f t="shared" si="1"/>
        <v>1</v>
      </c>
      <c r="X38" s="63">
        <f t="shared" si="2"/>
        <v>0</v>
      </c>
    </row>
    <row r="39" spans="2:24" s="62" customFormat="1" x14ac:dyDescent="0.25">
      <c r="B39" s="133" t="s">
        <v>235</v>
      </c>
      <c r="C39" s="133" t="s">
        <v>1066</v>
      </c>
      <c r="D39" s="134" t="s">
        <v>237</v>
      </c>
      <c r="E39" s="197"/>
      <c r="F39" s="197"/>
      <c r="G39" s="19"/>
      <c r="H39" s="19"/>
      <c r="I39" s="19"/>
      <c r="J39" s="197"/>
      <c r="K39" s="19"/>
      <c r="L39" s="197"/>
      <c r="M39" s="197"/>
      <c r="N39" s="19"/>
      <c r="O39" s="197"/>
      <c r="P39" s="19"/>
      <c r="Q39" s="19">
        <v>16</v>
      </c>
      <c r="R39" s="19"/>
      <c r="S39" s="19"/>
      <c r="T39" s="19"/>
      <c r="U39" s="14">
        <f t="shared" si="0"/>
        <v>16</v>
      </c>
      <c r="W39" s="132">
        <f t="shared" si="1"/>
        <v>1</v>
      </c>
      <c r="X39" s="63">
        <f t="shared" si="2"/>
        <v>0</v>
      </c>
    </row>
    <row r="40" spans="2:24" s="62" customFormat="1" x14ac:dyDescent="0.25">
      <c r="B40" s="126" t="s">
        <v>373</v>
      </c>
      <c r="C40" s="126" t="s">
        <v>1125</v>
      </c>
      <c r="D40" s="131" t="s">
        <v>156</v>
      </c>
      <c r="E40" s="197"/>
      <c r="F40" s="197"/>
      <c r="G40" s="19"/>
      <c r="H40" s="19"/>
      <c r="I40" s="19"/>
      <c r="J40" s="197"/>
      <c r="K40" s="19"/>
      <c r="L40" s="197"/>
      <c r="M40" s="197"/>
      <c r="N40" s="19"/>
      <c r="O40" s="197"/>
      <c r="P40" s="19"/>
      <c r="Q40" s="19"/>
      <c r="R40" s="19">
        <v>16</v>
      </c>
      <c r="S40" s="19"/>
      <c r="T40" s="19"/>
      <c r="U40" s="51">
        <f t="shared" si="0"/>
        <v>16</v>
      </c>
      <c r="W40" s="132">
        <f t="shared" si="1"/>
        <v>1</v>
      </c>
      <c r="X40" s="63">
        <f t="shared" si="2"/>
        <v>0</v>
      </c>
    </row>
    <row r="41" spans="2:24" s="62" customFormat="1" x14ac:dyDescent="0.25">
      <c r="B41" s="126" t="s">
        <v>227</v>
      </c>
      <c r="C41" s="126" t="s">
        <v>228</v>
      </c>
      <c r="D41" s="136" t="s">
        <v>229</v>
      </c>
      <c r="E41" s="85">
        <v>15</v>
      </c>
      <c r="F41" s="85"/>
      <c r="G41" s="19"/>
      <c r="H41" s="19"/>
      <c r="I41" s="19"/>
      <c r="J41" s="85"/>
      <c r="K41" s="19"/>
      <c r="L41" s="85"/>
      <c r="M41" s="85"/>
      <c r="N41" s="19"/>
      <c r="O41" s="85"/>
      <c r="P41" s="19"/>
      <c r="Q41" s="19"/>
      <c r="R41" s="19"/>
      <c r="S41" s="19"/>
      <c r="T41" s="19"/>
      <c r="U41" s="51">
        <f t="shared" si="0"/>
        <v>15</v>
      </c>
      <c r="W41" s="132">
        <f t="shared" si="1"/>
        <v>1</v>
      </c>
      <c r="X41" s="63">
        <f t="shared" si="2"/>
        <v>0</v>
      </c>
    </row>
    <row r="42" spans="2:24" s="62" customFormat="1" x14ac:dyDescent="0.25">
      <c r="B42" s="133" t="s">
        <v>966</v>
      </c>
      <c r="C42" s="133" t="s">
        <v>967</v>
      </c>
      <c r="D42" s="134" t="s">
        <v>968</v>
      </c>
      <c r="E42" s="197"/>
      <c r="F42" s="197"/>
      <c r="G42" s="19"/>
      <c r="H42" s="19"/>
      <c r="I42" s="19"/>
      <c r="J42" s="197"/>
      <c r="K42" s="19"/>
      <c r="L42" s="197"/>
      <c r="M42" s="197"/>
      <c r="N42" s="19">
        <v>15</v>
      </c>
      <c r="O42" s="197"/>
      <c r="P42" s="19"/>
      <c r="Q42" s="19"/>
      <c r="R42" s="19"/>
      <c r="S42" s="19"/>
      <c r="T42" s="19"/>
      <c r="U42" s="51">
        <f t="shared" si="0"/>
        <v>15</v>
      </c>
      <c r="W42" s="132">
        <f t="shared" si="1"/>
        <v>1</v>
      </c>
      <c r="X42" s="63">
        <f t="shared" si="2"/>
        <v>0</v>
      </c>
    </row>
    <row r="43" spans="2:24" s="62" customFormat="1" x14ac:dyDescent="0.25">
      <c r="B43" s="126" t="s">
        <v>230</v>
      </c>
      <c r="C43" s="126" t="s">
        <v>231</v>
      </c>
      <c r="D43" s="136" t="s">
        <v>220</v>
      </c>
      <c r="E43" s="19">
        <v>14</v>
      </c>
      <c r="F43" s="19"/>
      <c r="G43" s="19"/>
      <c r="H43" s="19"/>
      <c r="I43" s="19"/>
      <c r="J43" s="19"/>
      <c r="K43" s="19"/>
      <c r="L43" s="19">
        <v>0</v>
      </c>
      <c r="M43" s="19"/>
      <c r="N43" s="19"/>
      <c r="O43" s="19"/>
      <c r="P43" s="19"/>
      <c r="Q43" s="19"/>
      <c r="R43" s="19"/>
      <c r="S43" s="19"/>
      <c r="T43" s="19"/>
      <c r="U43" s="14">
        <f t="shared" si="0"/>
        <v>14</v>
      </c>
      <c r="W43" s="132">
        <f t="shared" si="1"/>
        <v>2</v>
      </c>
      <c r="X43" s="63">
        <f t="shared" si="2"/>
        <v>0</v>
      </c>
    </row>
    <row r="44" spans="2:24" s="62" customFormat="1" x14ac:dyDescent="0.25">
      <c r="B44" s="126" t="s">
        <v>920</v>
      </c>
      <c r="C44" s="126" t="s">
        <v>921</v>
      </c>
      <c r="D44" s="131" t="s">
        <v>922</v>
      </c>
      <c r="E44" s="85"/>
      <c r="F44" s="85"/>
      <c r="G44" s="19"/>
      <c r="H44" s="19"/>
      <c r="I44" s="19"/>
      <c r="J44" s="85"/>
      <c r="K44" s="19"/>
      <c r="L44" s="85"/>
      <c r="M44" s="85">
        <v>14</v>
      </c>
      <c r="N44" s="19"/>
      <c r="O44" s="85"/>
      <c r="P44" s="19"/>
      <c r="Q44" s="19"/>
      <c r="R44" s="19"/>
      <c r="S44" s="19"/>
      <c r="T44" s="19"/>
      <c r="U44" s="51">
        <f t="shared" si="0"/>
        <v>14</v>
      </c>
      <c r="W44" s="132">
        <f t="shared" si="1"/>
        <v>1</v>
      </c>
      <c r="X44" s="63">
        <f t="shared" si="2"/>
        <v>0</v>
      </c>
    </row>
    <row r="45" spans="2:24" s="62" customFormat="1" x14ac:dyDescent="0.25">
      <c r="B45" s="126" t="s">
        <v>232</v>
      </c>
      <c r="C45" s="126" t="s">
        <v>233</v>
      </c>
      <c r="D45" s="136" t="s">
        <v>234</v>
      </c>
      <c r="E45" s="19">
        <v>13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51">
        <f t="shared" si="0"/>
        <v>13</v>
      </c>
      <c r="W45" s="132">
        <f t="shared" si="1"/>
        <v>1</v>
      </c>
      <c r="X45" s="63">
        <f t="shared" si="2"/>
        <v>0</v>
      </c>
    </row>
    <row r="46" spans="2:24" s="62" customFormat="1" x14ac:dyDescent="0.25">
      <c r="B46" s="126" t="s">
        <v>242</v>
      </c>
      <c r="C46" s="126" t="s">
        <v>243</v>
      </c>
      <c r="D46" s="136" t="s">
        <v>140</v>
      </c>
      <c r="E46" s="85">
        <v>9</v>
      </c>
      <c r="F46" s="85"/>
      <c r="G46" s="19"/>
      <c r="H46" s="19"/>
      <c r="I46" s="19"/>
      <c r="J46" s="85"/>
      <c r="K46" s="19"/>
      <c r="L46" s="85"/>
      <c r="M46" s="85"/>
      <c r="N46" s="19"/>
      <c r="O46" s="85"/>
      <c r="P46" s="19"/>
      <c r="Q46" s="19"/>
      <c r="R46" s="19"/>
      <c r="S46" s="19"/>
      <c r="T46" s="19"/>
      <c r="U46" s="51">
        <f t="shared" si="0"/>
        <v>9</v>
      </c>
      <c r="W46" s="132">
        <f t="shared" si="1"/>
        <v>1</v>
      </c>
      <c r="X46" s="63">
        <f t="shared" si="2"/>
        <v>0</v>
      </c>
    </row>
    <row r="47" spans="2:24" s="62" customFormat="1" x14ac:dyDescent="0.25">
      <c r="B47" s="39" t="s">
        <v>384</v>
      </c>
      <c r="C47" s="39" t="s">
        <v>385</v>
      </c>
      <c r="D47" s="128" t="s">
        <v>295</v>
      </c>
      <c r="E47" s="197"/>
      <c r="F47" s="197"/>
      <c r="G47" s="19">
        <v>8</v>
      </c>
      <c r="H47" s="19"/>
      <c r="I47" s="19"/>
      <c r="J47" s="197"/>
      <c r="K47" s="19"/>
      <c r="L47" s="197"/>
      <c r="M47" s="197"/>
      <c r="N47" s="19"/>
      <c r="O47" s="197"/>
      <c r="P47" s="19"/>
      <c r="Q47" s="19"/>
      <c r="R47" s="19"/>
      <c r="S47" s="19"/>
      <c r="T47" s="19"/>
      <c r="U47" s="51">
        <f t="shared" si="0"/>
        <v>8</v>
      </c>
      <c r="W47" s="132">
        <f t="shared" si="1"/>
        <v>1</v>
      </c>
      <c r="X47" s="63">
        <f t="shared" si="2"/>
        <v>0</v>
      </c>
    </row>
    <row r="48" spans="2:24" s="62" customFormat="1" x14ac:dyDescent="0.25">
      <c r="B48" s="127" t="s">
        <v>924</v>
      </c>
      <c r="C48" s="127" t="s">
        <v>925</v>
      </c>
      <c r="D48" s="128" t="s">
        <v>177</v>
      </c>
      <c r="E48" s="85"/>
      <c r="F48" s="85"/>
      <c r="G48" s="19"/>
      <c r="H48" s="19"/>
      <c r="I48" s="19"/>
      <c r="J48" s="85"/>
      <c r="K48" s="19"/>
      <c r="L48" s="85"/>
      <c r="M48" s="85">
        <v>0</v>
      </c>
      <c r="N48" s="19"/>
      <c r="O48" s="85"/>
      <c r="P48" s="19"/>
      <c r="Q48" s="19"/>
      <c r="R48" s="19"/>
      <c r="S48" s="19"/>
      <c r="T48" s="19"/>
      <c r="U48" s="51">
        <f t="shared" ref="U48" si="3">SUM(E48:T48)</f>
        <v>0</v>
      </c>
      <c r="W48" s="132">
        <f t="shared" si="1"/>
        <v>1</v>
      </c>
      <c r="X48" s="63">
        <f t="shared" si="2"/>
        <v>0</v>
      </c>
    </row>
    <row r="49" spans="2:24" s="62" customFormat="1" x14ac:dyDescent="0.25">
      <c r="B49" s="39"/>
      <c r="C49" s="39"/>
      <c r="D49" s="3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4">
        <f t="shared" ref="U49:U55" si="4">SUM(E49:T49)</f>
        <v>0</v>
      </c>
      <c r="W49" s="132">
        <f t="shared" si="1"/>
        <v>0</v>
      </c>
      <c r="X49" s="63">
        <f t="shared" si="2"/>
        <v>0</v>
      </c>
    </row>
    <row r="50" spans="2:24" s="62" customFormat="1" x14ac:dyDescent="0.25">
      <c r="B50" s="39"/>
      <c r="C50" s="39"/>
      <c r="D50" s="3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4">
        <f t="shared" si="4"/>
        <v>0</v>
      </c>
      <c r="W50" s="132">
        <f t="shared" si="1"/>
        <v>0</v>
      </c>
      <c r="X50" s="63">
        <f t="shared" si="2"/>
        <v>0</v>
      </c>
    </row>
    <row r="51" spans="2:24" x14ac:dyDescent="0.25">
      <c r="B51" s="39"/>
      <c r="C51" s="39"/>
      <c r="D51" s="3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51">
        <f t="shared" si="4"/>
        <v>0</v>
      </c>
      <c r="W51" s="132">
        <f t="shared" si="1"/>
        <v>0</v>
      </c>
      <c r="X51" s="15">
        <f t="shared" si="2"/>
        <v>0</v>
      </c>
    </row>
    <row r="52" spans="2:24" x14ac:dyDescent="0.25">
      <c r="B52" s="39"/>
      <c r="C52" s="39"/>
      <c r="D52" s="3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51">
        <f t="shared" si="4"/>
        <v>0</v>
      </c>
      <c r="W52" s="132">
        <f t="shared" si="1"/>
        <v>0</v>
      </c>
      <c r="X52" s="15">
        <f t="shared" si="2"/>
        <v>0</v>
      </c>
    </row>
    <row r="53" spans="2:24" x14ac:dyDescent="0.25">
      <c r="B53" s="39"/>
      <c r="C53" s="39"/>
      <c r="D53" s="3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52">
        <f t="shared" si="4"/>
        <v>0</v>
      </c>
      <c r="W53" s="132">
        <f t="shared" si="1"/>
        <v>0</v>
      </c>
      <c r="X53" s="15">
        <f t="shared" si="2"/>
        <v>0</v>
      </c>
    </row>
    <row r="54" spans="2:24" x14ac:dyDescent="0.25">
      <c r="B54" s="39"/>
      <c r="C54" s="39"/>
      <c r="D54" s="3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52">
        <f t="shared" si="4"/>
        <v>0</v>
      </c>
      <c r="W54" s="132">
        <f t="shared" si="1"/>
        <v>0</v>
      </c>
      <c r="X54" s="15">
        <f t="shared" si="2"/>
        <v>0</v>
      </c>
    </row>
    <row r="55" spans="2:24" x14ac:dyDescent="0.25">
      <c r="B55" s="18"/>
      <c r="C55" s="18"/>
      <c r="D55" s="18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2">
        <f t="shared" si="4"/>
        <v>0</v>
      </c>
      <c r="W55" s="132">
        <f t="shared" si="1"/>
        <v>0</v>
      </c>
      <c r="X55" s="15">
        <f t="shared" si="2"/>
        <v>0</v>
      </c>
    </row>
    <row r="56" spans="2:24" x14ac:dyDescent="0.25">
      <c r="B56" s="15"/>
      <c r="C56" s="15"/>
      <c r="D56" s="1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1"/>
    </row>
    <row r="57" spans="2:24" x14ac:dyDescent="0.25">
      <c r="B57" s="15"/>
      <c r="C57" s="15"/>
      <c r="D57" s="15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1"/>
    </row>
  </sheetData>
  <sortState xmlns:xlrd2="http://schemas.microsoft.com/office/spreadsheetml/2017/richdata2" ref="A12:U13">
    <sortCondition ref="A12:A13"/>
  </sortState>
  <pageMargins left="0.31496062992125984" right="0.31496062992125984" top="0.35433070866141736" bottom="0.35433070866141736" header="0.31496062992125984" footer="0.31496062992125984"/>
  <pageSetup paperSize="9" scale="71" orientation="portrait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45"/>
  <sheetViews>
    <sheetView topLeftCell="A3" zoomScale="90" zoomScaleNormal="90" workbookViewId="0">
      <selection activeCell="B8" sqref="B8:D8"/>
    </sheetView>
  </sheetViews>
  <sheetFormatPr defaultRowHeight="15" x14ac:dyDescent="0.25"/>
  <cols>
    <col min="1" max="1" width="4" customWidth="1"/>
    <col min="2" max="2" width="20" customWidth="1"/>
    <col min="3" max="3" width="24.28515625" customWidth="1"/>
    <col min="5" max="5" width="8" bestFit="1" customWidth="1"/>
    <col min="6" max="6" width="8.140625" style="124" bestFit="1" customWidth="1"/>
    <col min="8" max="8" width="8" bestFit="1" customWidth="1"/>
    <col min="10" max="10" width="7.28515625" customWidth="1"/>
    <col min="11" max="11" width="10.5703125" bestFit="1" customWidth="1"/>
    <col min="12" max="12" width="8" bestFit="1" customWidth="1"/>
    <col min="14" max="14" width="9.140625" style="109"/>
    <col min="15" max="15" width="7.85546875" customWidth="1"/>
    <col min="17" max="17" width="9.140625" style="109"/>
    <col min="18" max="18" width="8" style="109" bestFit="1" customWidth="1"/>
    <col min="19" max="19" width="8" bestFit="1" customWidth="1"/>
    <col min="20" max="20" width="8" style="109" bestFit="1" customWidth="1"/>
    <col min="21" max="21" width="9.140625" style="109"/>
    <col min="26" max="26" width="8" style="109" bestFit="1" customWidth="1"/>
    <col min="30" max="30" width="5.7109375" customWidth="1"/>
    <col min="31" max="31" width="7.28515625" customWidth="1"/>
  </cols>
  <sheetData>
    <row r="1" spans="1:31" ht="15.75" x14ac:dyDescent="0.25">
      <c r="A1" s="67"/>
      <c r="B1" s="71" t="s">
        <v>68</v>
      </c>
      <c r="C1" s="84"/>
      <c r="D1" s="67"/>
      <c r="E1" s="67"/>
      <c r="G1" s="67"/>
      <c r="H1" s="67"/>
      <c r="I1" s="67"/>
      <c r="J1" s="67"/>
      <c r="K1" s="67"/>
      <c r="L1" s="67"/>
      <c r="M1" s="67"/>
      <c r="O1" s="67"/>
      <c r="P1" s="67"/>
      <c r="S1" s="67"/>
      <c r="V1" s="67"/>
      <c r="W1" s="67"/>
      <c r="X1" s="67"/>
      <c r="Y1" s="67"/>
      <c r="AA1" s="67"/>
      <c r="AB1" s="67"/>
      <c r="AC1" s="67"/>
      <c r="AD1" s="67"/>
      <c r="AE1" s="67"/>
    </row>
    <row r="2" spans="1:31" ht="15.75" x14ac:dyDescent="0.25">
      <c r="A2" s="67"/>
      <c r="B2" s="71" t="s">
        <v>4</v>
      </c>
      <c r="C2" s="67"/>
      <c r="D2" s="67"/>
      <c r="E2" s="67"/>
      <c r="G2" s="67"/>
      <c r="H2" s="67"/>
      <c r="I2" s="67"/>
      <c r="J2" s="67"/>
      <c r="K2" s="67"/>
      <c r="L2" s="67"/>
      <c r="M2" s="67"/>
      <c r="O2" s="67"/>
      <c r="P2" s="67"/>
      <c r="S2" s="67"/>
      <c r="V2" s="67"/>
      <c r="W2" s="67"/>
      <c r="X2" s="67"/>
      <c r="Y2" s="67"/>
      <c r="AA2" s="67"/>
      <c r="AB2" s="67"/>
      <c r="AC2" s="67"/>
      <c r="AD2" s="67"/>
      <c r="AE2" s="67"/>
    </row>
    <row r="4" spans="1:31" ht="15.75" x14ac:dyDescent="0.25">
      <c r="A4" s="72"/>
      <c r="B4" s="77" t="s">
        <v>69</v>
      </c>
      <c r="C4" s="73"/>
      <c r="D4" s="73"/>
      <c r="E4" s="73"/>
      <c r="F4" s="73"/>
      <c r="G4" s="67"/>
      <c r="H4" s="67"/>
      <c r="I4" s="67"/>
      <c r="J4" s="67"/>
      <c r="K4" s="67"/>
      <c r="L4" s="67"/>
      <c r="M4" s="67"/>
      <c r="O4" s="67"/>
      <c r="P4" s="67"/>
      <c r="S4" s="67"/>
      <c r="V4" s="67"/>
      <c r="W4" s="67"/>
      <c r="X4" s="67"/>
      <c r="Y4" s="67"/>
      <c r="AA4" s="67"/>
      <c r="AB4" s="67"/>
      <c r="AC4" s="67"/>
      <c r="AD4" s="67"/>
      <c r="AE4" s="67"/>
    </row>
    <row r="5" spans="1:31" x14ac:dyDescent="0.25">
      <c r="A5" s="67"/>
      <c r="B5" s="68"/>
      <c r="C5" s="68"/>
      <c r="D5" s="68"/>
      <c r="E5" s="79"/>
      <c r="F5" s="79"/>
      <c r="G5" s="79"/>
      <c r="H5" s="70"/>
      <c r="I5" s="79"/>
      <c r="J5" s="79"/>
      <c r="K5" s="79"/>
      <c r="L5" s="79"/>
      <c r="M5" s="79"/>
      <c r="N5" s="81"/>
      <c r="O5" s="79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78"/>
      <c r="AC5" s="67"/>
      <c r="AD5" s="67"/>
      <c r="AE5" s="67"/>
    </row>
    <row r="6" spans="1:31" ht="30" x14ac:dyDescent="0.25">
      <c r="A6" s="67"/>
      <c r="B6" s="70"/>
      <c r="C6" s="70"/>
      <c r="D6" s="70"/>
      <c r="E6" s="79" t="s">
        <v>8</v>
      </c>
      <c r="F6" s="79" t="s">
        <v>46</v>
      </c>
      <c r="G6" s="79" t="s">
        <v>16</v>
      </c>
      <c r="H6" s="93" t="s">
        <v>8</v>
      </c>
      <c r="I6" s="79" t="s">
        <v>46</v>
      </c>
      <c r="J6" s="79" t="s">
        <v>26</v>
      </c>
      <c r="K6" s="79" t="s">
        <v>35</v>
      </c>
      <c r="L6" s="29" t="s">
        <v>217</v>
      </c>
      <c r="M6" s="79" t="s">
        <v>15</v>
      </c>
      <c r="N6" s="81" t="s">
        <v>46</v>
      </c>
      <c r="O6" s="79" t="s">
        <v>12</v>
      </c>
      <c r="P6" s="81" t="s">
        <v>22</v>
      </c>
      <c r="Q6" s="81" t="s">
        <v>71</v>
      </c>
      <c r="R6" s="94" t="s">
        <v>53</v>
      </c>
      <c r="S6" s="94" t="s">
        <v>70</v>
      </c>
      <c r="T6" s="81" t="s">
        <v>7</v>
      </c>
      <c r="U6" s="81" t="s">
        <v>27</v>
      </c>
      <c r="V6" s="81" t="s">
        <v>35</v>
      </c>
      <c r="W6" s="81" t="s">
        <v>58</v>
      </c>
      <c r="X6" s="81" t="s">
        <v>72</v>
      </c>
      <c r="Y6" s="81" t="s">
        <v>46</v>
      </c>
      <c r="Z6" s="94" t="s">
        <v>216</v>
      </c>
      <c r="AA6" s="94" t="s">
        <v>1169</v>
      </c>
      <c r="AB6" s="67"/>
      <c r="AC6" s="67"/>
      <c r="AD6" s="67"/>
      <c r="AE6" s="67"/>
    </row>
    <row r="7" spans="1:31" ht="30" x14ac:dyDescent="0.25">
      <c r="A7" s="67"/>
      <c r="B7" s="90" t="s">
        <v>9</v>
      </c>
      <c r="C7" s="90" t="s">
        <v>3</v>
      </c>
      <c r="D7" s="90" t="s">
        <v>1</v>
      </c>
      <c r="E7" s="82" t="s">
        <v>73</v>
      </c>
      <c r="F7" s="82" t="s">
        <v>106</v>
      </c>
      <c r="G7" s="82" t="s">
        <v>44</v>
      </c>
      <c r="H7" s="82" t="s">
        <v>45</v>
      </c>
      <c r="I7" s="82" t="s">
        <v>47</v>
      </c>
      <c r="J7" s="82" t="s">
        <v>31</v>
      </c>
      <c r="K7" s="82" t="s">
        <v>74</v>
      </c>
      <c r="L7" s="82" t="s">
        <v>49</v>
      </c>
      <c r="M7" s="82" t="s">
        <v>32</v>
      </c>
      <c r="N7" s="91" t="s">
        <v>50</v>
      </c>
      <c r="O7" s="82" t="s">
        <v>51</v>
      </c>
      <c r="P7" s="91" t="s">
        <v>52</v>
      </c>
      <c r="Q7" s="91" t="s">
        <v>34</v>
      </c>
      <c r="R7" s="91" t="s">
        <v>54</v>
      </c>
      <c r="S7" s="91" t="s">
        <v>55</v>
      </c>
      <c r="T7" s="91" t="s">
        <v>56</v>
      </c>
      <c r="U7" s="91" t="s">
        <v>57</v>
      </c>
      <c r="V7" s="91" t="s">
        <v>36</v>
      </c>
      <c r="W7" s="91" t="s">
        <v>59</v>
      </c>
      <c r="X7" s="91" t="s">
        <v>75</v>
      </c>
      <c r="Y7" s="91" t="s">
        <v>38</v>
      </c>
      <c r="Z7" s="91" t="s">
        <v>76</v>
      </c>
      <c r="AA7" s="82" t="s">
        <v>40</v>
      </c>
      <c r="AB7" s="78" t="s">
        <v>10</v>
      </c>
      <c r="AC7" s="67"/>
      <c r="AD7" s="67"/>
      <c r="AE7" s="67"/>
    </row>
    <row r="8" spans="1:31" ht="15.75" x14ac:dyDescent="0.25">
      <c r="A8" s="69">
        <v>1</v>
      </c>
      <c r="B8" s="274" t="s">
        <v>154</v>
      </c>
      <c r="C8" s="274" t="s">
        <v>187</v>
      </c>
      <c r="D8" s="275" t="s">
        <v>156</v>
      </c>
      <c r="E8" s="85"/>
      <c r="F8" s="85">
        <v>20</v>
      </c>
      <c r="G8" s="85" t="s">
        <v>969</v>
      </c>
      <c r="H8" s="85"/>
      <c r="I8" s="85"/>
      <c r="J8" s="85"/>
      <c r="K8" s="85">
        <v>20</v>
      </c>
      <c r="L8" s="85">
        <v>15</v>
      </c>
      <c r="M8" s="85">
        <v>15</v>
      </c>
      <c r="N8" s="85"/>
      <c r="O8" s="85"/>
      <c r="P8" s="85"/>
      <c r="Q8" s="85" t="s">
        <v>1025</v>
      </c>
      <c r="R8" s="85" t="s">
        <v>843</v>
      </c>
      <c r="S8" s="85" t="s">
        <v>1037</v>
      </c>
      <c r="T8" s="85"/>
      <c r="U8" s="85" t="s">
        <v>969</v>
      </c>
      <c r="V8" s="85">
        <v>20</v>
      </c>
      <c r="W8" s="85">
        <v>16</v>
      </c>
      <c r="X8" s="85"/>
      <c r="Y8" s="85" t="s">
        <v>902</v>
      </c>
      <c r="Z8" s="85"/>
      <c r="AA8" s="85" t="s">
        <v>1007</v>
      </c>
      <c r="AB8" s="83">
        <f t="shared" ref="AB8:AB39" si="0">SUM(E8:AA8)</f>
        <v>106</v>
      </c>
      <c r="AC8" s="67"/>
      <c r="AD8" s="132">
        <f>COUNT(E8:AA8)</f>
        <v>6</v>
      </c>
      <c r="AE8" s="132">
        <f>IF(AD8&gt;6,"  huom",0)</f>
        <v>0</v>
      </c>
    </row>
    <row r="9" spans="1:31" x14ac:dyDescent="0.25">
      <c r="A9" s="67"/>
      <c r="B9" s="127" t="s">
        <v>903</v>
      </c>
      <c r="C9" s="127" t="s">
        <v>904</v>
      </c>
      <c r="D9" s="128" t="s">
        <v>905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>
        <v>20</v>
      </c>
      <c r="P9" s="85"/>
      <c r="Q9" s="85"/>
      <c r="R9" s="85">
        <v>18</v>
      </c>
      <c r="S9" s="85"/>
      <c r="T9" s="85">
        <v>15</v>
      </c>
      <c r="U9" s="85"/>
      <c r="V9" s="85"/>
      <c r="W9" s="85">
        <v>20</v>
      </c>
      <c r="X9" s="85"/>
      <c r="Y9" s="85">
        <v>14</v>
      </c>
      <c r="Z9" s="85">
        <v>14</v>
      </c>
      <c r="AA9" s="85" t="s">
        <v>901</v>
      </c>
      <c r="AB9" s="83">
        <f t="shared" si="0"/>
        <v>101</v>
      </c>
      <c r="AC9" s="67"/>
      <c r="AD9" s="132">
        <f t="shared" ref="AD9:AD72" si="1">COUNT(E9:AA9)</f>
        <v>6</v>
      </c>
      <c r="AE9" s="132">
        <f t="shared" ref="AE9:AE72" si="2">IF(AD9&gt;6,"  huom",0)</f>
        <v>0</v>
      </c>
    </row>
    <row r="10" spans="1:31" x14ac:dyDescent="0.25">
      <c r="A10" s="67"/>
      <c r="B10" s="135" t="s">
        <v>111</v>
      </c>
      <c r="C10" s="135" t="s">
        <v>112</v>
      </c>
      <c r="D10" s="135" t="s">
        <v>113</v>
      </c>
      <c r="E10" s="85">
        <v>18</v>
      </c>
      <c r="F10" s="85"/>
      <c r="G10" s="85">
        <v>15</v>
      </c>
      <c r="H10" s="85"/>
      <c r="I10" s="85"/>
      <c r="J10" s="85">
        <v>15</v>
      </c>
      <c r="K10" s="85">
        <v>18</v>
      </c>
      <c r="L10" s="85"/>
      <c r="M10" s="85"/>
      <c r="N10" s="85"/>
      <c r="O10" s="85" t="s">
        <v>901</v>
      </c>
      <c r="P10" s="85" t="s">
        <v>1007</v>
      </c>
      <c r="Q10" s="85"/>
      <c r="R10" s="85" t="s">
        <v>1155</v>
      </c>
      <c r="S10" s="85"/>
      <c r="T10" s="85"/>
      <c r="U10" s="85" t="s">
        <v>901</v>
      </c>
      <c r="V10" s="85">
        <v>16</v>
      </c>
      <c r="W10" s="85"/>
      <c r="X10" s="85">
        <v>16</v>
      </c>
      <c r="Y10" s="85"/>
      <c r="Z10" s="85" t="s">
        <v>884</v>
      </c>
      <c r="AA10" s="85"/>
      <c r="AB10" s="83">
        <f t="shared" si="0"/>
        <v>98</v>
      </c>
      <c r="AC10" s="67"/>
      <c r="AD10" s="132">
        <f t="shared" si="1"/>
        <v>6</v>
      </c>
      <c r="AE10" s="132">
        <f t="shared" si="2"/>
        <v>0</v>
      </c>
    </row>
    <row r="11" spans="1:31" x14ac:dyDescent="0.25">
      <c r="A11" s="67"/>
      <c r="B11" s="135" t="s">
        <v>159</v>
      </c>
      <c r="C11" s="135" t="s">
        <v>160</v>
      </c>
      <c r="D11" s="135" t="s">
        <v>161</v>
      </c>
      <c r="E11" s="85" t="s">
        <v>1025</v>
      </c>
      <c r="F11" s="85">
        <v>15</v>
      </c>
      <c r="G11" s="88"/>
      <c r="H11" s="85">
        <v>16</v>
      </c>
      <c r="I11" s="85">
        <v>15</v>
      </c>
      <c r="J11" s="85"/>
      <c r="K11" s="85"/>
      <c r="L11" s="85">
        <v>20</v>
      </c>
      <c r="M11" s="85">
        <v>14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>
        <v>12</v>
      </c>
      <c r="AA11" s="85" t="s">
        <v>843</v>
      </c>
      <c r="AB11" s="83">
        <f t="shared" si="0"/>
        <v>92</v>
      </c>
      <c r="AC11" s="67"/>
      <c r="AD11" s="132">
        <f t="shared" si="1"/>
        <v>6</v>
      </c>
      <c r="AE11" s="132">
        <f t="shared" si="2"/>
        <v>0</v>
      </c>
    </row>
    <row r="12" spans="1:31" x14ac:dyDescent="0.25">
      <c r="A12" s="67"/>
      <c r="B12" s="135" t="s">
        <v>154</v>
      </c>
      <c r="C12" s="135" t="s">
        <v>155</v>
      </c>
      <c r="D12" s="135" t="s">
        <v>156</v>
      </c>
      <c r="E12" s="85" t="s">
        <v>934</v>
      </c>
      <c r="F12" s="85">
        <v>16</v>
      </c>
      <c r="G12" s="85">
        <v>20</v>
      </c>
      <c r="H12" s="85"/>
      <c r="I12" s="85"/>
      <c r="J12" s="85"/>
      <c r="K12" s="85">
        <v>12</v>
      </c>
      <c r="L12" s="85" t="s">
        <v>934</v>
      </c>
      <c r="M12" s="85">
        <v>12</v>
      </c>
      <c r="N12" s="85"/>
      <c r="O12" s="85">
        <v>14</v>
      </c>
      <c r="P12" s="85"/>
      <c r="Q12" s="85">
        <v>13</v>
      </c>
      <c r="R12" s="85" t="s">
        <v>851</v>
      </c>
      <c r="S12" s="85" t="s">
        <v>851</v>
      </c>
      <c r="T12" s="85"/>
      <c r="U12" s="85"/>
      <c r="V12" s="85"/>
      <c r="W12" s="85"/>
      <c r="X12" s="85"/>
      <c r="Y12" s="85"/>
      <c r="Z12" s="85"/>
      <c r="AA12" s="85"/>
      <c r="AB12" s="83">
        <f t="shared" si="0"/>
        <v>87</v>
      </c>
      <c r="AC12" s="67"/>
      <c r="AD12" s="132">
        <f t="shared" si="1"/>
        <v>6</v>
      </c>
      <c r="AE12" s="132">
        <f t="shared" si="2"/>
        <v>0</v>
      </c>
    </row>
    <row r="13" spans="1:31" x14ac:dyDescent="0.25">
      <c r="A13" s="67"/>
      <c r="B13" s="127" t="s">
        <v>475</v>
      </c>
      <c r="C13" s="127" t="s">
        <v>476</v>
      </c>
      <c r="D13" s="128" t="s">
        <v>477</v>
      </c>
      <c r="E13" s="85"/>
      <c r="F13" s="85"/>
      <c r="G13" s="88"/>
      <c r="H13" s="85"/>
      <c r="I13" s="85">
        <v>20</v>
      </c>
      <c r="J13" s="85">
        <v>20</v>
      </c>
      <c r="K13" s="85"/>
      <c r="L13" s="85">
        <v>14</v>
      </c>
      <c r="M13" s="85">
        <v>13</v>
      </c>
      <c r="N13" s="85">
        <v>20</v>
      </c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3">
        <f t="shared" si="0"/>
        <v>87</v>
      </c>
      <c r="AC13" s="67"/>
      <c r="AD13" s="132">
        <f t="shared" si="1"/>
        <v>5</v>
      </c>
      <c r="AE13" s="132">
        <f t="shared" si="2"/>
        <v>0</v>
      </c>
    </row>
    <row r="14" spans="1:31" x14ac:dyDescent="0.25">
      <c r="A14" s="67"/>
      <c r="B14" s="135" t="s">
        <v>108</v>
      </c>
      <c r="C14" s="135" t="s">
        <v>109</v>
      </c>
      <c r="D14" s="135" t="s">
        <v>110</v>
      </c>
      <c r="E14" s="85">
        <v>20</v>
      </c>
      <c r="F14" s="85"/>
      <c r="G14" s="85"/>
      <c r="H14" s="85">
        <v>20</v>
      </c>
      <c r="I14" s="85">
        <v>16</v>
      </c>
      <c r="J14" s="85">
        <v>4</v>
      </c>
      <c r="K14" s="85">
        <v>15</v>
      </c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3">
        <f t="shared" si="0"/>
        <v>75</v>
      </c>
      <c r="AC14" s="67"/>
      <c r="AD14" s="132">
        <f t="shared" si="1"/>
        <v>5</v>
      </c>
      <c r="AE14" s="132">
        <f t="shared" si="2"/>
        <v>0</v>
      </c>
    </row>
    <row r="15" spans="1:31" x14ac:dyDescent="0.25">
      <c r="A15" s="67"/>
      <c r="B15" s="127" t="s">
        <v>191</v>
      </c>
      <c r="C15" s="127" t="s">
        <v>192</v>
      </c>
      <c r="D15" s="127" t="s">
        <v>193</v>
      </c>
      <c r="E15" s="85"/>
      <c r="F15" s="85">
        <v>14</v>
      </c>
      <c r="G15" s="85"/>
      <c r="H15" s="85">
        <v>15</v>
      </c>
      <c r="I15" s="85">
        <v>13</v>
      </c>
      <c r="J15" s="85">
        <v>8</v>
      </c>
      <c r="K15" s="85"/>
      <c r="L15" s="85">
        <v>10</v>
      </c>
      <c r="M15" s="85"/>
      <c r="N15" s="85"/>
      <c r="O15" s="85"/>
      <c r="P15" s="85"/>
      <c r="Q15" s="85"/>
      <c r="R15" s="85"/>
      <c r="S15" s="85">
        <v>10</v>
      </c>
      <c r="T15" s="85"/>
      <c r="U15" s="85"/>
      <c r="V15" s="85"/>
      <c r="W15" s="85"/>
      <c r="X15" s="85"/>
      <c r="Y15" s="85"/>
      <c r="Z15" s="85"/>
      <c r="AA15" s="85"/>
      <c r="AB15" s="83">
        <f t="shared" si="0"/>
        <v>70</v>
      </c>
      <c r="AC15" s="67"/>
      <c r="AD15" s="132">
        <f t="shared" si="1"/>
        <v>6</v>
      </c>
      <c r="AE15" s="132">
        <f t="shared" si="2"/>
        <v>0</v>
      </c>
    </row>
    <row r="16" spans="1:31" x14ac:dyDescent="0.25">
      <c r="A16" s="67"/>
      <c r="B16" s="135" t="s">
        <v>135</v>
      </c>
      <c r="C16" s="135" t="s">
        <v>136</v>
      </c>
      <c r="D16" s="135" t="s">
        <v>137</v>
      </c>
      <c r="E16" s="85">
        <v>9</v>
      </c>
      <c r="F16" s="85">
        <v>9</v>
      </c>
      <c r="G16" s="85"/>
      <c r="H16" s="85"/>
      <c r="I16" s="85">
        <v>6</v>
      </c>
      <c r="J16" s="85">
        <v>18</v>
      </c>
      <c r="K16" s="85"/>
      <c r="L16" s="85">
        <v>9</v>
      </c>
      <c r="M16" s="85"/>
      <c r="N16" s="85"/>
      <c r="O16" s="85"/>
      <c r="P16" s="85"/>
      <c r="Q16" s="85" t="s">
        <v>1071</v>
      </c>
      <c r="R16" s="85"/>
      <c r="S16" s="85"/>
      <c r="T16" s="85">
        <v>12</v>
      </c>
      <c r="U16" s="85"/>
      <c r="V16" s="85"/>
      <c r="W16" s="85"/>
      <c r="X16" s="85"/>
      <c r="Y16" s="85"/>
      <c r="Z16" s="85"/>
      <c r="AA16" s="85"/>
      <c r="AB16" s="83">
        <f t="shared" si="0"/>
        <v>63</v>
      </c>
      <c r="AC16" s="67"/>
      <c r="AD16" s="132">
        <f t="shared" si="1"/>
        <v>6</v>
      </c>
      <c r="AE16" s="132">
        <f t="shared" si="2"/>
        <v>0</v>
      </c>
    </row>
    <row r="17" spans="2:31" x14ac:dyDescent="0.25">
      <c r="B17" s="127" t="s">
        <v>206</v>
      </c>
      <c r="C17" s="127" t="s">
        <v>207</v>
      </c>
      <c r="D17" s="127" t="s">
        <v>153</v>
      </c>
      <c r="E17" s="85"/>
      <c r="F17" s="85">
        <v>7</v>
      </c>
      <c r="G17" s="85"/>
      <c r="H17" s="85"/>
      <c r="I17" s="85"/>
      <c r="J17" s="85" t="s">
        <v>934</v>
      </c>
      <c r="K17" s="85"/>
      <c r="L17" s="85">
        <v>6</v>
      </c>
      <c r="M17" s="85">
        <v>20</v>
      </c>
      <c r="N17" s="85">
        <v>10</v>
      </c>
      <c r="O17" s="85"/>
      <c r="P17" s="85"/>
      <c r="Q17" s="85">
        <v>8</v>
      </c>
      <c r="R17" s="85"/>
      <c r="S17" s="85"/>
      <c r="T17" s="85"/>
      <c r="U17" s="85"/>
      <c r="V17" s="85"/>
      <c r="W17" s="85"/>
      <c r="X17" s="85"/>
      <c r="Y17" s="85">
        <v>8</v>
      </c>
      <c r="Z17" s="85"/>
      <c r="AA17" s="85"/>
      <c r="AB17" s="83">
        <f t="shared" si="0"/>
        <v>59</v>
      </c>
      <c r="AC17" s="67"/>
      <c r="AD17" s="132">
        <f t="shared" si="1"/>
        <v>6</v>
      </c>
      <c r="AE17" s="132">
        <f t="shared" si="2"/>
        <v>0</v>
      </c>
    </row>
    <row r="18" spans="2:31" x14ac:dyDescent="0.25">
      <c r="B18" s="127" t="s">
        <v>912</v>
      </c>
      <c r="C18" s="127" t="s">
        <v>913</v>
      </c>
      <c r="D18" s="127" t="s">
        <v>213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>
        <v>5</v>
      </c>
      <c r="P18" s="85"/>
      <c r="Q18" s="85"/>
      <c r="R18" s="85"/>
      <c r="S18" s="85">
        <v>11</v>
      </c>
      <c r="T18" s="85">
        <v>20</v>
      </c>
      <c r="U18" s="85"/>
      <c r="V18" s="85"/>
      <c r="W18" s="85"/>
      <c r="X18" s="85"/>
      <c r="Y18" s="85">
        <v>9</v>
      </c>
      <c r="Z18" s="85"/>
      <c r="AA18" s="85">
        <v>13</v>
      </c>
      <c r="AB18" s="83">
        <f t="shared" si="0"/>
        <v>58</v>
      </c>
      <c r="AC18" s="67"/>
      <c r="AD18" s="132">
        <f t="shared" si="1"/>
        <v>5</v>
      </c>
      <c r="AE18" s="132">
        <f t="shared" si="2"/>
        <v>0</v>
      </c>
    </row>
    <row r="19" spans="2:31" x14ac:dyDescent="0.25">
      <c r="B19" s="127" t="s">
        <v>485</v>
      </c>
      <c r="C19" s="127" t="s">
        <v>486</v>
      </c>
      <c r="D19" s="128" t="s">
        <v>153</v>
      </c>
      <c r="E19" s="85"/>
      <c r="F19" s="85"/>
      <c r="G19" s="85"/>
      <c r="H19" s="85"/>
      <c r="I19" s="85">
        <v>9</v>
      </c>
      <c r="J19" s="85"/>
      <c r="K19" s="85"/>
      <c r="L19" s="85"/>
      <c r="M19" s="85"/>
      <c r="N19" s="85">
        <v>16</v>
      </c>
      <c r="O19" s="85">
        <v>18</v>
      </c>
      <c r="P19" s="85"/>
      <c r="Q19" s="85">
        <v>6</v>
      </c>
      <c r="R19" s="85"/>
      <c r="S19" s="85"/>
      <c r="T19" s="85"/>
      <c r="U19" s="85"/>
      <c r="V19" s="85"/>
      <c r="W19" s="85"/>
      <c r="X19" s="85"/>
      <c r="Y19" s="85">
        <v>5</v>
      </c>
      <c r="Z19" s="85"/>
      <c r="AA19" s="85"/>
      <c r="AB19" s="83">
        <f t="shared" si="0"/>
        <v>54</v>
      </c>
      <c r="AC19" s="67"/>
      <c r="AD19" s="132">
        <f t="shared" si="1"/>
        <v>5</v>
      </c>
      <c r="AE19" s="132">
        <f t="shared" si="2"/>
        <v>0</v>
      </c>
    </row>
    <row r="20" spans="2:31" x14ac:dyDescent="0.25">
      <c r="B20" s="127" t="s">
        <v>199</v>
      </c>
      <c r="C20" s="127" t="s">
        <v>200</v>
      </c>
      <c r="D20" s="128" t="s">
        <v>201</v>
      </c>
      <c r="E20" s="85"/>
      <c r="F20" s="85">
        <v>11</v>
      </c>
      <c r="G20" s="88"/>
      <c r="H20" s="85">
        <v>14</v>
      </c>
      <c r="I20" s="85">
        <v>14</v>
      </c>
      <c r="J20" s="85"/>
      <c r="K20" s="85"/>
      <c r="L20" s="85">
        <v>13</v>
      </c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3">
        <f t="shared" si="0"/>
        <v>52</v>
      </c>
      <c r="AC20" s="67"/>
      <c r="AD20" s="132">
        <f t="shared" si="1"/>
        <v>4</v>
      </c>
      <c r="AE20" s="132">
        <f t="shared" si="2"/>
        <v>0</v>
      </c>
    </row>
    <row r="21" spans="2:31" x14ac:dyDescent="0.25">
      <c r="B21" s="127" t="s">
        <v>447</v>
      </c>
      <c r="C21" s="127" t="s">
        <v>1038</v>
      </c>
      <c r="D21" s="127" t="s">
        <v>156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>
        <v>14</v>
      </c>
      <c r="T21" s="85"/>
      <c r="U21" s="85"/>
      <c r="V21" s="85"/>
      <c r="W21" s="85"/>
      <c r="X21" s="85"/>
      <c r="Y21" s="85">
        <v>18</v>
      </c>
      <c r="Z21" s="85"/>
      <c r="AA21" s="85">
        <v>20</v>
      </c>
      <c r="AB21" s="83">
        <f t="shared" si="0"/>
        <v>52</v>
      </c>
      <c r="AC21" s="67"/>
      <c r="AD21" s="132">
        <f t="shared" si="1"/>
        <v>3</v>
      </c>
      <c r="AE21" s="132">
        <f t="shared" si="2"/>
        <v>0</v>
      </c>
    </row>
    <row r="22" spans="2:31" x14ac:dyDescent="0.25">
      <c r="B22" s="127" t="s">
        <v>494</v>
      </c>
      <c r="C22" s="127" t="s">
        <v>495</v>
      </c>
      <c r="D22" s="128" t="s">
        <v>496</v>
      </c>
      <c r="E22" s="88"/>
      <c r="F22" s="88"/>
      <c r="G22" s="88"/>
      <c r="H22" s="85"/>
      <c r="I22" s="85">
        <v>1</v>
      </c>
      <c r="J22" s="85"/>
      <c r="K22" s="85"/>
      <c r="L22" s="85"/>
      <c r="M22" s="85"/>
      <c r="N22" s="85">
        <v>5</v>
      </c>
      <c r="O22" s="85"/>
      <c r="P22" s="85"/>
      <c r="Q22" s="85">
        <v>12</v>
      </c>
      <c r="R22" s="85"/>
      <c r="S22" s="85">
        <v>18</v>
      </c>
      <c r="T22" s="85"/>
      <c r="U22" s="85"/>
      <c r="V22" s="85"/>
      <c r="W22" s="85"/>
      <c r="X22" s="85"/>
      <c r="Y22" s="85"/>
      <c r="Z22" s="85">
        <v>16</v>
      </c>
      <c r="AA22" s="85"/>
      <c r="AB22" s="83">
        <f t="shared" si="0"/>
        <v>52</v>
      </c>
      <c r="AC22" s="67"/>
      <c r="AD22" s="132">
        <f t="shared" si="1"/>
        <v>5</v>
      </c>
      <c r="AE22" s="132">
        <f t="shared" si="2"/>
        <v>0</v>
      </c>
    </row>
    <row r="23" spans="2:31" x14ac:dyDescent="0.25">
      <c r="B23" s="127" t="s">
        <v>159</v>
      </c>
      <c r="C23" s="127" t="s">
        <v>443</v>
      </c>
      <c r="D23" s="127" t="s">
        <v>161</v>
      </c>
      <c r="E23" s="85"/>
      <c r="F23" s="85"/>
      <c r="G23" s="85"/>
      <c r="H23" s="85">
        <v>9</v>
      </c>
      <c r="I23" s="85">
        <v>12</v>
      </c>
      <c r="J23" s="85"/>
      <c r="K23" s="85"/>
      <c r="L23" s="85">
        <v>8</v>
      </c>
      <c r="M23" s="85">
        <v>8</v>
      </c>
      <c r="N23" s="85"/>
      <c r="O23" s="85"/>
      <c r="P23" s="85"/>
      <c r="Q23" s="85">
        <v>1</v>
      </c>
      <c r="R23" s="85"/>
      <c r="S23" s="85"/>
      <c r="T23" s="85"/>
      <c r="U23" s="85"/>
      <c r="V23" s="85"/>
      <c r="W23" s="85"/>
      <c r="X23" s="85"/>
      <c r="Y23" s="85"/>
      <c r="Z23" s="85">
        <v>13</v>
      </c>
      <c r="AA23" s="85"/>
      <c r="AB23" s="83">
        <f t="shared" si="0"/>
        <v>51</v>
      </c>
      <c r="AC23" s="67"/>
      <c r="AD23" s="132">
        <f t="shared" si="1"/>
        <v>6</v>
      </c>
      <c r="AE23" s="132">
        <f t="shared" si="2"/>
        <v>0</v>
      </c>
    </row>
    <row r="24" spans="2:31" x14ac:dyDescent="0.25">
      <c r="B24" s="127" t="s">
        <v>1100</v>
      </c>
      <c r="C24" s="127" t="s">
        <v>1101</v>
      </c>
      <c r="D24" s="127" t="s">
        <v>202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>
        <v>10</v>
      </c>
      <c r="U24" s="85"/>
      <c r="V24" s="85"/>
      <c r="W24" s="85"/>
      <c r="X24" s="85"/>
      <c r="Y24" s="85">
        <v>20</v>
      </c>
      <c r="Z24" s="85"/>
      <c r="AA24" s="85">
        <v>18</v>
      </c>
      <c r="AB24" s="83">
        <f t="shared" si="0"/>
        <v>48</v>
      </c>
      <c r="AC24" s="67"/>
      <c r="AD24" s="132">
        <f t="shared" si="1"/>
        <v>3</v>
      </c>
      <c r="AE24" s="132">
        <f t="shared" si="2"/>
        <v>0</v>
      </c>
    </row>
    <row r="25" spans="2:31" x14ac:dyDescent="0.25">
      <c r="B25" s="127" t="s">
        <v>735</v>
      </c>
      <c r="C25" s="127" t="s">
        <v>736</v>
      </c>
      <c r="D25" s="128" t="s">
        <v>440</v>
      </c>
      <c r="E25" s="85"/>
      <c r="F25" s="85"/>
      <c r="G25" s="85"/>
      <c r="H25" s="85"/>
      <c r="I25" s="85"/>
      <c r="J25" s="85"/>
      <c r="K25" s="85"/>
      <c r="L25" s="85">
        <v>11</v>
      </c>
      <c r="M25" s="85"/>
      <c r="N25" s="85"/>
      <c r="O25" s="85"/>
      <c r="P25" s="85"/>
      <c r="Q25" s="85">
        <v>18</v>
      </c>
      <c r="R25" s="85"/>
      <c r="S25" s="85"/>
      <c r="T25" s="85"/>
      <c r="U25" s="85"/>
      <c r="V25" s="85"/>
      <c r="W25" s="85"/>
      <c r="X25" s="85"/>
      <c r="Y25" s="85"/>
      <c r="Z25" s="85">
        <v>18</v>
      </c>
      <c r="AA25" s="85"/>
      <c r="AB25" s="83">
        <f t="shared" si="0"/>
        <v>47</v>
      </c>
      <c r="AC25" s="67"/>
      <c r="AD25" s="132">
        <f t="shared" si="1"/>
        <v>3</v>
      </c>
      <c r="AE25" s="132">
        <f t="shared" si="2"/>
        <v>0</v>
      </c>
    </row>
    <row r="26" spans="2:31" x14ac:dyDescent="0.25">
      <c r="B26" s="127" t="s">
        <v>852</v>
      </c>
      <c r="C26" s="128" t="s">
        <v>853</v>
      </c>
      <c r="D26" s="128" t="s">
        <v>477</v>
      </c>
      <c r="E26" s="88"/>
      <c r="F26" s="88"/>
      <c r="G26" s="85"/>
      <c r="H26" s="85"/>
      <c r="I26" s="85"/>
      <c r="J26" s="85"/>
      <c r="K26" s="85"/>
      <c r="L26" s="85"/>
      <c r="M26" s="85"/>
      <c r="N26" s="85">
        <v>18</v>
      </c>
      <c r="O26" s="85"/>
      <c r="P26" s="85"/>
      <c r="Q26" s="85"/>
      <c r="R26" s="85"/>
      <c r="S26" s="85">
        <v>15</v>
      </c>
      <c r="T26" s="85"/>
      <c r="U26" s="85"/>
      <c r="V26" s="85"/>
      <c r="W26" s="85"/>
      <c r="X26" s="85"/>
      <c r="Y26" s="85">
        <v>13</v>
      </c>
      <c r="Z26" s="85"/>
      <c r="AA26" s="85"/>
      <c r="AB26" s="83">
        <f t="shared" si="0"/>
        <v>46</v>
      </c>
      <c r="AC26" s="67"/>
      <c r="AD26" s="132">
        <f t="shared" si="1"/>
        <v>3</v>
      </c>
      <c r="AE26" s="132">
        <f t="shared" si="2"/>
        <v>0</v>
      </c>
    </row>
    <row r="27" spans="2:31" x14ac:dyDescent="0.25">
      <c r="B27" s="127" t="s">
        <v>1009</v>
      </c>
      <c r="C27" s="127" t="s">
        <v>1010</v>
      </c>
      <c r="D27" s="129" t="s">
        <v>1011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>
        <v>20</v>
      </c>
      <c r="R27" s="85"/>
      <c r="S27" s="85"/>
      <c r="T27" s="85"/>
      <c r="U27" s="85"/>
      <c r="V27" s="85">
        <v>18</v>
      </c>
      <c r="W27" s="85"/>
      <c r="X27" s="85"/>
      <c r="Y27" s="85">
        <v>7</v>
      </c>
      <c r="Z27" s="85"/>
      <c r="AA27" s="85"/>
      <c r="AB27" s="83">
        <f t="shared" si="0"/>
        <v>45</v>
      </c>
      <c r="AC27" s="67"/>
      <c r="AD27" s="132">
        <f t="shared" si="1"/>
        <v>3</v>
      </c>
      <c r="AE27" s="132">
        <f t="shared" si="2"/>
        <v>0</v>
      </c>
    </row>
    <row r="28" spans="2:31" x14ac:dyDescent="0.25">
      <c r="B28" s="127" t="s">
        <v>435</v>
      </c>
      <c r="C28" s="127" t="s">
        <v>436</v>
      </c>
      <c r="D28" s="127" t="s">
        <v>437</v>
      </c>
      <c r="E28" s="85"/>
      <c r="F28" s="85"/>
      <c r="G28" s="85"/>
      <c r="H28" s="85">
        <v>12</v>
      </c>
      <c r="I28" s="85"/>
      <c r="J28" s="85"/>
      <c r="K28" s="85">
        <v>13</v>
      </c>
      <c r="L28" s="85"/>
      <c r="M28" s="85"/>
      <c r="N28" s="85"/>
      <c r="O28" s="85">
        <v>12</v>
      </c>
      <c r="P28" s="85"/>
      <c r="Q28" s="85"/>
      <c r="R28" s="85">
        <v>8</v>
      </c>
      <c r="S28" s="85"/>
      <c r="T28" s="85"/>
      <c r="U28" s="85"/>
      <c r="V28" s="85"/>
      <c r="W28" s="85"/>
      <c r="X28" s="85"/>
      <c r="Y28" s="85"/>
      <c r="Z28" s="85"/>
      <c r="AA28" s="85"/>
      <c r="AB28" s="83">
        <f t="shared" si="0"/>
        <v>45</v>
      </c>
      <c r="AC28" s="67"/>
      <c r="AD28" s="132">
        <f t="shared" si="1"/>
        <v>4</v>
      </c>
      <c r="AE28" s="132">
        <f t="shared" si="2"/>
        <v>0</v>
      </c>
    </row>
    <row r="29" spans="2:31" x14ac:dyDescent="0.25">
      <c r="B29" s="127" t="s">
        <v>208</v>
      </c>
      <c r="C29" s="128" t="s">
        <v>209</v>
      </c>
      <c r="D29" s="128" t="s">
        <v>210</v>
      </c>
      <c r="E29" s="88"/>
      <c r="F29" s="85">
        <v>5</v>
      </c>
      <c r="G29" s="85"/>
      <c r="H29" s="85">
        <v>2</v>
      </c>
      <c r="I29" s="85"/>
      <c r="J29" s="85"/>
      <c r="K29" s="85"/>
      <c r="L29" s="85"/>
      <c r="M29" s="85"/>
      <c r="N29" s="85">
        <v>3</v>
      </c>
      <c r="O29" s="85">
        <v>9</v>
      </c>
      <c r="P29" s="85"/>
      <c r="Q29" s="85">
        <v>14</v>
      </c>
      <c r="R29" s="85"/>
      <c r="S29" s="85"/>
      <c r="T29" s="85" t="s">
        <v>1025</v>
      </c>
      <c r="U29" s="85"/>
      <c r="V29" s="85"/>
      <c r="W29" s="85"/>
      <c r="X29" s="85"/>
      <c r="Y29" s="85"/>
      <c r="Z29" s="85"/>
      <c r="AA29" s="85">
        <v>9</v>
      </c>
      <c r="AB29" s="83">
        <f t="shared" si="0"/>
        <v>42</v>
      </c>
      <c r="AC29" s="67"/>
      <c r="AD29" s="132">
        <f t="shared" si="1"/>
        <v>6</v>
      </c>
      <c r="AE29" s="132">
        <f t="shared" si="2"/>
        <v>0</v>
      </c>
    </row>
    <row r="30" spans="2:31" x14ac:dyDescent="0.25">
      <c r="B30" s="127" t="s">
        <v>430</v>
      </c>
      <c r="C30" s="128" t="s">
        <v>431</v>
      </c>
      <c r="D30" s="128" t="s">
        <v>341</v>
      </c>
      <c r="E30" s="88"/>
      <c r="F30" s="88"/>
      <c r="G30" s="85"/>
      <c r="H30" s="85">
        <v>18</v>
      </c>
      <c r="I30" s="85"/>
      <c r="J30" s="85"/>
      <c r="K30" s="85">
        <v>16</v>
      </c>
      <c r="L30" s="85"/>
      <c r="M30" s="85"/>
      <c r="N30" s="85">
        <v>7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3">
        <f t="shared" si="0"/>
        <v>41</v>
      </c>
      <c r="AC30" s="67"/>
      <c r="AD30" s="132">
        <f t="shared" si="1"/>
        <v>3</v>
      </c>
      <c r="AE30" s="132">
        <f t="shared" si="2"/>
        <v>0</v>
      </c>
    </row>
    <row r="31" spans="2:31" x14ac:dyDescent="0.25">
      <c r="B31" s="127" t="s">
        <v>994</v>
      </c>
      <c r="C31" s="127" t="s">
        <v>995</v>
      </c>
      <c r="D31" s="127" t="s">
        <v>666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>
        <v>20</v>
      </c>
      <c r="S31" s="85"/>
      <c r="T31" s="85"/>
      <c r="U31" s="85">
        <v>20</v>
      </c>
      <c r="V31" s="85"/>
      <c r="W31" s="85"/>
      <c r="X31" s="85"/>
      <c r="Y31" s="85"/>
      <c r="Z31" s="85"/>
      <c r="AA31" s="85"/>
      <c r="AB31" s="83">
        <f t="shared" si="0"/>
        <v>40</v>
      </c>
      <c r="AC31" s="67"/>
      <c r="AD31" s="132">
        <f t="shared" si="1"/>
        <v>2</v>
      </c>
      <c r="AE31" s="132">
        <f t="shared" si="2"/>
        <v>0</v>
      </c>
    </row>
    <row r="32" spans="2:31" x14ac:dyDescent="0.25">
      <c r="B32" s="127" t="s">
        <v>730</v>
      </c>
      <c r="C32" s="127" t="s">
        <v>731</v>
      </c>
      <c r="D32" s="129" t="s">
        <v>732</v>
      </c>
      <c r="E32" s="85"/>
      <c r="F32" s="85"/>
      <c r="G32" s="85"/>
      <c r="H32" s="85"/>
      <c r="I32" s="87"/>
      <c r="J32" s="87"/>
      <c r="K32" s="85"/>
      <c r="L32" s="85">
        <v>18</v>
      </c>
      <c r="M32" s="85">
        <v>16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3">
        <f t="shared" si="0"/>
        <v>34</v>
      </c>
      <c r="AC32" s="67"/>
      <c r="AD32" s="132">
        <f t="shared" si="1"/>
        <v>2</v>
      </c>
      <c r="AE32" s="132">
        <f t="shared" si="2"/>
        <v>0</v>
      </c>
    </row>
    <row r="33" spans="2:31" x14ac:dyDescent="0.25">
      <c r="B33" s="127" t="s">
        <v>797</v>
      </c>
      <c r="C33" s="127" t="s">
        <v>798</v>
      </c>
      <c r="D33" s="127" t="s">
        <v>329</v>
      </c>
      <c r="E33" s="85"/>
      <c r="F33" s="85"/>
      <c r="G33" s="85"/>
      <c r="H33" s="85"/>
      <c r="I33" s="85"/>
      <c r="J33" s="85"/>
      <c r="K33" s="85"/>
      <c r="L33" s="85"/>
      <c r="M33" s="85">
        <v>18</v>
      </c>
      <c r="N33" s="85">
        <v>9</v>
      </c>
      <c r="O33" s="85">
        <v>7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3">
        <f t="shared" si="0"/>
        <v>34</v>
      </c>
      <c r="AC33" s="67"/>
      <c r="AD33" s="132">
        <f t="shared" si="1"/>
        <v>3</v>
      </c>
      <c r="AE33" s="132">
        <f t="shared" si="2"/>
        <v>0</v>
      </c>
    </row>
    <row r="34" spans="2:31" x14ac:dyDescent="0.25">
      <c r="B34" s="127" t="s">
        <v>460</v>
      </c>
      <c r="C34" s="128" t="s">
        <v>1092</v>
      </c>
      <c r="D34" s="127" t="s">
        <v>1014</v>
      </c>
      <c r="E34" s="88"/>
      <c r="F34" s="88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>
        <v>18</v>
      </c>
      <c r="U34" s="85"/>
      <c r="V34" s="85"/>
      <c r="W34" s="85"/>
      <c r="X34" s="85"/>
      <c r="Y34" s="85"/>
      <c r="Z34" s="85">
        <v>15</v>
      </c>
      <c r="AA34" s="85"/>
      <c r="AB34" s="83">
        <f t="shared" si="0"/>
        <v>33</v>
      </c>
      <c r="AC34" s="67"/>
      <c r="AD34" s="132">
        <f t="shared" si="1"/>
        <v>2</v>
      </c>
      <c r="AE34" s="132">
        <f t="shared" si="2"/>
        <v>0</v>
      </c>
    </row>
    <row r="35" spans="2:31" x14ac:dyDescent="0.25">
      <c r="B35" s="127" t="s">
        <v>909</v>
      </c>
      <c r="C35" s="128" t="s">
        <v>910</v>
      </c>
      <c r="D35" s="127" t="s">
        <v>213</v>
      </c>
      <c r="E35" s="88"/>
      <c r="F35" s="88"/>
      <c r="G35" s="85"/>
      <c r="H35" s="85"/>
      <c r="I35" s="85"/>
      <c r="J35" s="85"/>
      <c r="K35" s="85"/>
      <c r="L35" s="85"/>
      <c r="M35" s="85"/>
      <c r="N35" s="85"/>
      <c r="O35" s="85">
        <v>13</v>
      </c>
      <c r="P35" s="85"/>
      <c r="Q35" s="85"/>
      <c r="R35" s="85"/>
      <c r="S35" s="85">
        <v>20</v>
      </c>
      <c r="T35" s="85"/>
      <c r="U35" s="85"/>
      <c r="V35" s="85"/>
      <c r="W35" s="85"/>
      <c r="X35" s="85"/>
      <c r="Y35" s="85"/>
      <c r="Z35" s="85"/>
      <c r="AA35" s="85"/>
      <c r="AB35" s="83">
        <f t="shared" si="0"/>
        <v>33</v>
      </c>
      <c r="AC35" s="67"/>
      <c r="AD35" s="132">
        <f t="shared" si="1"/>
        <v>2</v>
      </c>
      <c r="AE35" s="132">
        <f t="shared" si="2"/>
        <v>0</v>
      </c>
    </row>
    <row r="36" spans="2:31" x14ac:dyDescent="0.25">
      <c r="B36" s="127" t="s">
        <v>860</v>
      </c>
      <c r="C36" s="127" t="s">
        <v>861</v>
      </c>
      <c r="D36" s="128" t="s">
        <v>862</v>
      </c>
      <c r="E36" s="85"/>
      <c r="F36" s="85"/>
      <c r="G36" s="85"/>
      <c r="H36" s="85"/>
      <c r="I36" s="85"/>
      <c r="J36" s="85"/>
      <c r="K36" s="85"/>
      <c r="L36" s="85"/>
      <c r="M36" s="85"/>
      <c r="N36" s="85">
        <v>12</v>
      </c>
      <c r="O36" s="85">
        <v>6</v>
      </c>
      <c r="P36" s="85"/>
      <c r="Q36" s="85"/>
      <c r="R36" s="85"/>
      <c r="S36" s="85"/>
      <c r="T36" s="85"/>
      <c r="U36" s="85"/>
      <c r="V36" s="85">
        <v>14</v>
      </c>
      <c r="W36" s="85"/>
      <c r="X36" s="85"/>
      <c r="Y36" s="85"/>
      <c r="Z36" s="85"/>
      <c r="AA36" s="85"/>
      <c r="AB36" s="83">
        <f t="shared" si="0"/>
        <v>32</v>
      </c>
      <c r="AC36" s="67"/>
      <c r="AD36" s="132">
        <f t="shared" si="1"/>
        <v>3</v>
      </c>
      <c r="AE36" s="132">
        <f t="shared" si="2"/>
        <v>0</v>
      </c>
    </row>
    <row r="37" spans="2:31" x14ac:dyDescent="0.25">
      <c r="B37" s="127" t="s">
        <v>1001</v>
      </c>
      <c r="C37" s="128" t="s">
        <v>1002</v>
      </c>
      <c r="D37" s="127" t="s">
        <v>584</v>
      </c>
      <c r="E37" s="88"/>
      <c r="F37" s="88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>
        <v>13</v>
      </c>
      <c r="S37" s="85"/>
      <c r="T37" s="85"/>
      <c r="U37" s="85">
        <v>18</v>
      </c>
      <c r="V37" s="85"/>
      <c r="W37" s="85"/>
      <c r="X37" s="85"/>
      <c r="Y37" s="85"/>
      <c r="Z37" s="85"/>
      <c r="AA37" s="85"/>
      <c r="AB37" s="83">
        <f t="shared" si="0"/>
        <v>31</v>
      </c>
      <c r="AC37" s="67"/>
      <c r="AD37" s="132">
        <f t="shared" si="1"/>
        <v>2</v>
      </c>
      <c r="AE37" s="132">
        <f t="shared" si="2"/>
        <v>0</v>
      </c>
    </row>
    <row r="38" spans="2:31" x14ac:dyDescent="0.25">
      <c r="B38" s="127" t="s">
        <v>478</v>
      </c>
      <c r="C38" s="127" t="s">
        <v>479</v>
      </c>
      <c r="D38" s="127" t="s">
        <v>440</v>
      </c>
      <c r="E38" s="85"/>
      <c r="F38" s="85"/>
      <c r="G38" s="85"/>
      <c r="H38" s="85"/>
      <c r="I38" s="85">
        <v>18</v>
      </c>
      <c r="J38" s="85"/>
      <c r="K38" s="85"/>
      <c r="L38" s="85"/>
      <c r="M38" s="85"/>
      <c r="N38" s="85"/>
      <c r="O38" s="85"/>
      <c r="P38" s="85"/>
      <c r="Q38" s="85"/>
      <c r="R38" s="85"/>
      <c r="S38" s="85">
        <v>6</v>
      </c>
      <c r="T38" s="85">
        <v>7</v>
      </c>
      <c r="U38" s="85"/>
      <c r="V38" s="85"/>
      <c r="W38" s="85"/>
      <c r="X38" s="85"/>
      <c r="Y38" s="85"/>
      <c r="Z38" s="85"/>
      <c r="AA38" s="85"/>
      <c r="AB38" s="83">
        <f t="shared" si="0"/>
        <v>31</v>
      </c>
      <c r="AC38" s="67"/>
      <c r="AD38" s="132">
        <f t="shared" si="1"/>
        <v>3</v>
      </c>
      <c r="AE38" s="132">
        <f t="shared" si="2"/>
        <v>0</v>
      </c>
    </row>
    <row r="39" spans="2:31" x14ac:dyDescent="0.25">
      <c r="B39" s="127" t="s">
        <v>929</v>
      </c>
      <c r="C39" s="127" t="s">
        <v>930</v>
      </c>
      <c r="D39" s="129" t="s">
        <v>659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>
        <v>16</v>
      </c>
      <c r="Q39" s="85"/>
      <c r="R39" s="85"/>
      <c r="S39" s="85"/>
      <c r="T39" s="85"/>
      <c r="U39" s="85">
        <v>15</v>
      </c>
      <c r="V39" s="85"/>
      <c r="W39" s="85"/>
      <c r="X39" s="85"/>
      <c r="Y39" s="85"/>
      <c r="Z39" s="85"/>
      <c r="AA39" s="85"/>
      <c r="AB39" s="83">
        <f t="shared" si="0"/>
        <v>31</v>
      </c>
      <c r="AC39" s="67"/>
      <c r="AD39" s="132">
        <f t="shared" si="1"/>
        <v>2</v>
      </c>
      <c r="AE39" s="132">
        <f t="shared" si="2"/>
        <v>0</v>
      </c>
    </row>
    <row r="40" spans="2:31" x14ac:dyDescent="0.25">
      <c r="B40" s="127" t="s">
        <v>1015</v>
      </c>
      <c r="C40" s="127" t="s">
        <v>1016</v>
      </c>
      <c r="D40" s="127" t="s">
        <v>122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>
        <v>15</v>
      </c>
      <c r="R40" s="85"/>
      <c r="S40" s="85"/>
      <c r="T40" s="85"/>
      <c r="U40" s="85"/>
      <c r="V40" s="85"/>
      <c r="W40" s="85"/>
      <c r="X40" s="85"/>
      <c r="Y40" s="85"/>
      <c r="Z40" s="85"/>
      <c r="AA40" s="85">
        <v>15</v>
      </c>
      <c r="AB40" s="83">
        <f t="shared" ref="AB40:AB71" si="3">SUM(E40:AA40)</f>
        <v>30</v>
      </c>
      <c r="AC40" s="67"/>
      <c r="AD40" s="132">
        <f t="shared" si="1"/>
        <v>2</v>
      </c>
      <c r="AE40" s="132">
        <f t="shared" si="2"/>
        <v>0</v>
      </c>
    </row>
    <row r="41" spans="2:31" x14ac:dyDescent="0.25">
      <c r="B41" s="127" t="s">
        <v>914</v>
      </c>
      <c r="C41" s="127" t="s">
        <v>915</v>
      </c>
      <c r="D41" s="127" t="s">
        <v>659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>
        <v>4</v>
      </c>
      <c r="P41" s="85"/>
      <c r="Q41" s="85">
        <v>11</v>
      </c>
      <c r="R41" s="85"/>
      <c r="S41" s="85"/>
      <c r="T41" s="85"/>
      <c r="U41" s="85"/>
      <c r="V41" s="85">
        <v>15</v>
      </c>
      <c r="W41" s="85"/>
      <c r="X41" s="85"/>
      <c r="Y41" s="85"/>
      <c r="Z41" s="85"/>
      <c r="AA41" s="85"/>
      <c r="AB41" s="83">
        <f t="shared" si="3"/>
        <v>30</v>
      </c>
      <c r="AC41" s="67"/>
      <c r="AD41" s="132">
        <f t="shared" si="1"/>
        <v>3</v>
      </c>
      <c r="AE41" s="132">
        <f t="shared" si="2"/>
        <v>0</v>
      </c>
    </row>
    <row r="42" spans="2:31" x14ac:dyDescent="0.25">
      <c r="B42" s="127" t="s">
        <v>111</v>
      </c>
      <c r="C42" s="127" t="s">
        <v>571</v>
      </c>
      <c r="D42" s="127" t="s">
        <v>113</v>
      </c>
      <c r="E42" s="85"/>
      <c r="F42" s="85"/>
      <c r="G42" s="85"/>
      <c r="H42" s="85"/>
      <c r="I42" s="85"/>
      <c r="J42" s="85">
        <v>11</v>
      </c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>
        <v>18</v>
      </c>
      <c r="Y42" s="85"/>
      <c r="Z42" s="85"/>
      <c r="AA42" s="85"/>
      <c r="AB42" s="83">
        <f t="shared" si="3"/>
        <v>29</v>
      </c>
      <c r="AC42" s="67"/>
      <c r="AD42" s="132">
        <f t="shared" si="1"/>
        <v>2</v>
      </c>
      <c r="AE42" s="132">
        <f t="shared" si="2"/>
        <v>0</v>
      </c>
    </row>
    <row r="43" spans="2:31" x14ac:dyDescent="0.25">
      <c r="B43" s="127" t="s">
        <v>480</v>
      </c>
      <c r="C43" s="127" t="s">
        <v>481</v>
      </c>
      <c r="D43" s="128" t="s">
        <v>477</v>
      </c>
      <c r="E43" s="85"/>
      <c r="F43" s="85"/>
      <c r="G43" s="85"/>
      <c r="H43" s="85"/>
      <c r="I43" s="85">
        <v>11</v>
      </c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>
        <v>18</v>
      </c>
      <c r="X43" s="85"/>
      <c r="Y43" s="85"/>
      <c r="Z43" s="85"/>
      <c r="AA43" s="85"/>
      <c r="AB43" s="83">
        <f t="shared" si="3"/>
        <v>29</v>
      </c>
      <c r="AC43" s="67"/>
      <c r="AD43" s="132">
        <f t="shared" si="1"/>
        <v>2</v>
      </c>
      <c r="AE43" s="132">
        <f t="shared" si="2"/>
        <v>0</v>
      </c>
    </row>
    <row r="44" spans="2:31" x14ac:dyDescent="0.25">
      <c r="B44" s="135" t="s">
        <v>138</v>
      </c>
      <c r="C44" s="135" t="s">
        <v>139</v>
      </c>
      <c r="D44" s="135" t="s">
        <v>140</v>
      </c>
      <c r="E44" s="85">
        <v>8</v>
      </c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>
        <v>11</v>
      </c>
      <c r="S44" s="85"/>
      <c r="T44" s="85"/>
      <c r="U44" s="85">
        <v>9</v>
      </c>
      <c r="V44" s="85"/>
      <c r="W44" s="85"/>
      <c r="X44" s="85"/>
      <c r="Y44" s="85"/>
      <c r="Z44" s="85"/>
      <c r="AA44" s="85"/>
      <c r="AB44" s="83">
        <f t="shared" si="3"/>
        <v>28</v>
      </c>
      <c r="AC44" s="67"/>
      <c r="AD44" s="132">
        <f t="shared" si="1"/>
        <v>3</v>
      </c>
      <c r="AE44" s="132">
        <f t="shared" si="2"/>
        <v>0</v>
      </c>
    </row>
    <row r="45" spans="2:31" x14ac:dyDescent="0.25">
      <c r="B45" s="127" t="s">
        <v>441</v>
      </c>
      <c r="C45" s="127" t="s">
        <v>442</v>
      </c>
      <c r="D45" s="128" t="s">
        <v>174</v>
      </c>
      <c r="E45" s="85"/>
      <c r="F45" s="85"/>
      <c r="G45" s="85"/>
      <c r="H45" s="85">
        <v>10</v>
      </c>
      <c r="I45" s="85">
        <v>5</v>
      </c>
      <c r="J45" s="85"/>
      <c r="K45" s="85"/>
      <c r="L45" s="85">
        <v>12</v>
      </c>
      <c r="M45" s="85"/>
      <c r="N45" s="85">
        <v>1</v>
      </c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3">
        <f t="shared" si="3"/>
        <v>28</v>
      </c>
      <c r="AC45" s="67"/>
      <c r="AD45" s="132">
        <f t="shared" si="1"/>
        <v>4</v>
      </c>
      <c r="AE45" s="132">
        <f t="shared" si="2"/>
        <v>0</v>
      </c>
    </row>
    <row r="46" spans="2:31" x14ac:dyDescent="0.25">
      <c r="B46" s="127" t="s">
        <v>1021</v>
      </c>
      <c r="C46" s="127" t="s">
        <v>1022</v>
      </c>
      <c r="D46" s="127" t="s">
        <v>542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>
        <v>7</v>
      </c>
      <c r="R46" s="85"/>
      <c r="S46" s="85">
        <v>16</v>
      </c>
      <c r="T46" s="85">
        <v>4</v>
      </c>
      <c r="U46" s="85"/>
      <c r="V46" s="85"/>
      <c r="W46" s="85"/>
      <c r="X46" s="85"/>
      <c r="Y46" s="85"/>
      <c r="Z46" s="85"/>
      <c r="AA46" s="85"/>
      <c r="AB46" s="83">
        <f t="shared" si="3"/>
        <v>27</v>
      </c>
      <c r="AC46" s="67"/>
      <c r="AD46" s="132">
        <f t="shared" si="1"/>
        <v>3</v>
      </c>
      <c r="AE46" s="132">
        <f t="shared" si="2"/>
        <v>0</v>
      </c>
    </row>
    <row r="47" spans="2:31" x14ac:dyDescent="0.25">
      <c r="B47" s="127" t="s">
        <v>569</v>
      </c>
      <c r="C47" s="127" t="s">
        <v>570</v>
      </c>
      <c r="D47" s="128" t="s">
        <v>164</v>
      </c>
      <c r="E47" s="85"/>
      <c r="F47" s="85"/>
      <c r="G47" s="88"/>
      <c r="H47" s="85"/>
      <c r="I47" s="85"/>
      <c r="J47" s="85">
        <v>12</v>
      </c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>
        <v>15</v>
      </c>
      <c r="Z47" s="85"/>
      <c r="AA47" s="85"/>
      <c r="AB47" s="83">
        <f t="shared" si="3"/>
        <v>27</v>
      </c>
      <c r="AC47" s="67"/>
      <c r="AD47" s="132">
        <f t="shared" si="1"/>
        <v>2</v>
      </c>
      <c r="AE47" s="132">
        <f t="shared" si="2"/>
        <v>0</v>
      </c>
    </row>
    <row r="48" spans="2:31" x14ac:dyDescent="0.25">
      <c r="B48" s="127" t="s">
        <v>998</v>
      </c>
      <c r="C48" s="128" t="s">
        <v>999</v>
      </c>
      <c r="D48" s="128" t="s">
        <v>1000</v>
      </c>
      <c r="E48" s="88"/>
      <c r="F48" s="88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>
        <v>14</v>
      </c>
      <c r="S48" s="85"/>
      <c r="T48" s="85"/>
      <c r="U48" s="85"/>
      <c r="V48" s="85"/>
      <c r="W48" s="85"/>
      <c r="X48" s="85"/>
      <c r="Y48" s="85">
        <v>11</v>
      </c>
      <c r="Z48" s="85"/>
      <c r="AA48" s="85"/>
      <c r="AB48" s="83">
        <f t="shared" si="3"/>
        <v>25</v>
      </c>
      <c r="AC48" s="67"/>
      <c r="AD48" s="132">
        <f t="shared" si="1"/>
        <v>2</v>
      </c>
      <c r="AE48" s="132">
        <f t="shared" si="2"/>
        <v>0</v>
      </c>
    </row>
    <row r="49" spans="1:31" x14ac:dyDescent="0.25">
      <c r="A49" s="67"/>
      <c r="B49" s="127" t="s">
        <v>733</v>
      </c>
      <c r="C49" s="127" t="s">
        <v>734</v>
      </c>
      <c r="D49" s="128" t="s">
        <v>477</v>
      </c>
      <c r="E49" s="85"/>
      <c r="F49" s="85"/>
      <c r="G49" s="85"/>
      <c r="H49" s="85"/>
      <c r="I49" s="85"/>
      <c r="J49" s="85"/>
      <c r="K49" s="85"/>
      <c r="L49" s="85">
        <v>16</v>
      </c>
      <c r="M49" s="85"/>
      <c r="N49" s="85"/>
      <c r="O49" s="85">
        <v>8</v>
      </c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3">
        <f t="shared" si="3"/>
        <v>24</v>
      </c>
      <c r="AC49" s="67"/>
      <c r="AD49" s="132">
        <f t="shared" si="1"/>
        <v>2</v>
      </c>
      <c r="AE49" s="132">
        <f t="shared" si="2"/>
        <v>0</v>
      </c>
    </row>
    <row r="50" spans="1:31" x14ac:dyDescent="0.25">
      <c r="A50" s="67"/>
      <c r="B50" s="127" t="s">
        <v>214</v>
      </c>
      <c r="C50" s="127" t="s">
        <v>215</v>
      </c>
      <c r="D50" s="129" t="s">
        <v>180</v>
      </c>
      <c r="E50" s="85"/>
      <c r="F50" s="85">
        <v>3</v>
      </c>
      <c r="G50" s="85"/>
      <c r="H50" s="85">
        <v>8</v>
      </c>
      <c r="I50" s="85">
        <v>7</v>
      </c>
      <c r="J50" s="85">
        <v>5</v>
      </c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3">
        <f t="shared" si="3"/>
        <v>23</v>
      </c>
      <c r="AC50" s="67"/>
      <c r="AD50" s="132">
        <f t="shared" si="1"/>
        <v>4</v>
      </c>
      <c r="AE50" s="132">
        <f t="shared" si="2"/>
        <v>0</v>
      </c>
    </row>
    <row r="51" spans="1:31" x14ac:dyDescent="0.25">
      <c r="A51" s="67"/>
      <c r="B51" s="127" t="s">
        <v>1019</v>
      </c>
      <c r="C51" s="128" t="s">
        <v>1020</v>
      </c>
      <c r="D51" s="128" t="s">
        <v>259</v>
      </c>
      <c r="E51" s="88"/>
      <c r="F51" s="88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>
        <v>9</v>
      </c>
      <c r="R51" s="85"/>
      <c r="S51" s="85">
        <v>13</v>
      </c>
      <c r="T51" s="85"/>
      <c r="U51" s="85"/>
      <c r="V51" s="85"/>
      <c r="W51" s="85"/>
      <c r="X51" s="85"/>
      <c r="Y51" s="85"/>
      <c r="Z51" s="85"/>
      <c r="AA51" s="85"/>
      <c r="AB51" s="83">
        <f t="shared" si="3"/>
        <v>22</v>
      </c>
      <c r="AC51" s="67"/>
      <c r="AD51" s="132">
        <f t="shared" si="1"/>
        <v>2</v>
      </c>
      <c r="AE51" s="132">
        <f t="shared" si="2"/>
        <v>0</v>
      </c>
    </row>
    <row r="52" spans="1:31" x14ac:dyDescent="0.25">
      <c r="A52" s="67"/>
      <c r="B52" s="126" t="s">
        <v>743</v>
      </c>
      <c r="C52" s="126" t="s">
        <v>744</v>
      </c>
      <c r="D52" s="131" t="s">
        <v>745</v>
      </c>
      <c r="E52" s="85"/>
      <c r="F52" s="85"/>
      <c r="G52" s="85"/>
      <c r="H52" s="85"/>
      <c r="I52" s="85"/>
      <c r="J52" s="85"/>
      <c r="K52" s="85"/>
      <c r="L52" s="85">
        <v>4</v>
      </c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>
        <v>12</v>
      </c>
      <c r="Z52" s="85"/>
      <c r="AA52" s="85">
        <v>5</v>
      </c>
      <c r="AB52" s="83">
        <f t="shared" si="3"/>
        <v>21</v>
      </c>
      <c r="AC52" s="67"/>
      <c r="AD52" s="132">
        <f t="shared" si="1"/>
        <v>3</v>
      </c>
      <c r="AE52" s="132">
        <f t="shared" si="2"/>
        <v>0</v>
      </c>
    </row>
    <row r="53" spans="1:31" x14ac:dyDescent="0.25">
      <c r="A53" s="67"/>
      <c r="B53" s="127" t="s">
        <v>188</v>
      </c>
      <c r="C53" s="127" t="s">
        <v>189</v>
      </c>
      <c r="D53" s="127" t="s">
        <v>190</v>
      </c>
      <c r="E53" s="85"/>
      <c r="F53" s="85">
        <v>18</v>
      </c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>
        <v>3</v>
      </c>
      <c r="U53" s="85"/>
      <c r="V53" s="85"/>
      <c r="W53" s="85"/>
      <c r="X53" s="85"/>
      <c r="Y53" s="85"/>
      <c r="Z53" s="85"/>
      <c r="AA53" s="85"/>
      <c r="AB53" s="83">
        <f t="shared" si="3"/>
        <v>21</v>
      </c>
      <c r="AC53" s="67"/>
      <c r="AD53" s="132">
        <f t="shared" si="1"/>
        <v>2</v>
      </c>
      <c r="AE53" s="132">
        <f t="shared" si="2"/>
        <v>0</v>
      </c>
    </row>
    <row r="54" spans="1:31" x14ac:dyDescent="0.25">
      <c r="A54" s="67"/>
      <c r="B54" s="127" t="s">
        <v>1012</v>
      </c>
      <c r="C54" s="127" t="s">
        <v>1013</v>
      </c>
      <c r="D54" s="127" t="s">
        <v>1014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>
        <v>16</v>
      </c>
      <c r="R54" s="85"/>
      <c r="S54" s="85"/>
      <c r="T54" s="85">
        <v>5</v>
      </c>
      <c r="U54" s="85"/>
      <c r="V54" s="85"/>
      <c r="W54" s="85"/>
      <c r="X54" s="85"/>
      <c r="Y54" s="85"/>
      <c r="Z54" s="85"/>
      <c r="AA54" s="85"/>
      <c r="AB54" s="83">
        <f t="shared" si="3"/>
        <v>21</v>
      </c>
      <c r="AC54" s="67"/>
      <c r="AD54" s="132">
        <f t="shared" si="1"/>
        <v>2</v>
      </c>
      <c r="AE54" s="132">
        <f t="shared" si="2"/>
        <v>0</v>
      </c>
    </row>
    <row r="55" spans="1:31" x14ac:dyDescent="0.25">
      <c r="A55" s="67"/>
      <c r="B55" s="135" t="s">
        <v>129</v>
      </c>
      <c r="C55" s="135" t="s">
        <v>130</v>
      </c>
      <c r="D55" s="135" t="s">
        <v>131</v>
      </c>
      <c r="E55" s="85">
        <v>11</v>
      </c>
      <c r="F55" s="85">
        <v>10</v>
      </c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3">
        <f t="shared" si="3"/>
        <v>21</v>
      </c>
      <c r="AC55" s="67"/>
      <c r="AD55" s="132">
        <f t="shared" si="1"/>
        <v>2</v>
      </c>
      <c r="AE55" s="132">
        <f t="shared" si="2"/>
        <v>0</v>
      </c>
    </row>
    <row r="56" spans="1:31" x14ac:dyDescent="0.25">
      <c r="A56" s="67"/>
      <c r="B56" s="127" t="s">
        <v>487</v>
      </c>
      <c r="C56" s="127" t="s">
        <v>488</v>
      </c>
      <c r="D56" s="128" t="s">
        <v>201</v>
      </c>
      <c r="E56" s="85"/>
      <c r="F56" s="85"/>
      <c r="G56" s="85"/>
      <c r="H56" s="85"/>
      <c r="I56" s="85">
        <v>4</v>
      </c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>
        <v>16</v>
      </c>
      <c r="Z56" s="85"/>
      <c r="AA56" s="85"/>
      <c r="AB56" s="83">
        <f t="shared" si="3"/>
        <v>20</v>
      </c>
      <c r="AC56" s="67"/>
      <c r="AD56" s="132">
        <f t="shared" si="1"/>
        <v>2</v>
      </c>
      <c r="AE56" s="132">
        <f t="shared" si="2"/>
        <v>0</v>
      </c>
    </row>
    <row r="57" spans="1:31" ht="15.75" x14ac:dyDescent="0.25">
      <c r="A57" s="76"/>
      <c r="B57" s="127" t="s">
        <v>1148</v>
      </c>
      <c r="C57" s="127" t="s">
        <v>1149</v>
      </c>
      <c r="D57" s="127" t="s">
        <v>1150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>
        <v>20</v>
      </c>
      <c r="Y57" s="85"/>
      <c r="Z57" s="85"/>
      <c r="AA57" s="85"/>
      <c r="AB57" s="83">
        <f t="shared" si="3"/>
        <v>20</v>
      </c>
      <c r="AC57" s="67"/>
      <c r="AD57" s="132">
        <f t="shared" si="1"/>
        <v>1</v>
      </c>
      <c r="AE57" s="132">
        <f t="shared" si="2"/>
        <v>0</v>
      </c>
    </row>
    <row r="58" spans="1:31" ht="15.75" x14ac:dyDescent="0.25">
      <c r="A58" s="76"/>
      <c r="B58" s="126" t="s">
        <v>460</v>
      </c>
      <c r="C58" s="126" t="s">
        <v>461</v>
      </c>
      <c r="D58" s="131" t="s">
        <v>156</v>
      </c>
      <c r="E58" s="85"/>
      <c r="F58" s="85"/>
      <c r="G58" s="85"/>
      <c r="H58" s="85">
        <v>1</v>
      </c>
      <c r="I58" s="85"/>
      <c r="J58" s="85"/>
      <c r="K58" s="85"/>
      <c r="L58" s="85"/>
      <c r="M58" s="85"/>
      <c r="N58" s="85"/>
      <c r="O58" s="85"/>
      <c r="P58" s="85"/>
      <c r="Q58" s="85">
        <v>1</v>
      </c>
      <c r="R58" s="85"/>
      <c r="S58" s="85"/>
      <c r="T58" s="85">
        <v>2</v>
      </c>
      <c r="U58" s="85"/>
      <c r="V58" s="85"/>
      <c r="W58" s="85"/>
      <c r="X58" s="85"/>
      <c r="Y58" s="85"/>
      <c r="Z58" s="85"/>
      <c r="AA58" s="85">
        <v>16</v>
      </c>
      <c r="AB58" s="83">
        <f t="shared" si="3"/>
        <v>20</v>
      </c>
      <c r="AC58" s="67"/>
      <c r="AD58" s="132">
        <f t="shared" si="1"/>
        <v>4</v>
      </c>
      <c r="AE58" s="132">
        <f t="shared" si="2"/>
        <v>0</v>
      </c>
    </row>
    <row r="59" spans="1:31" x14ac:dyDescent="0.25">
      <c r="A59" s="75"/>
      <c r="B59" s="127" t="s">
        <v>926</v>
      </c>
      <c r="C59" s="127" t="s">
        <v>927</v>
      </c>
      <c r="D59" s="127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>
        <v>20</v>
      </c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3">
        <f t="shared" si="3"/>
        <v>20</v>
      </c>
      <c r="AC59" s="67"/>
      <c r="AD59" s="132">
        <f t="shared" si="1"/>
        <v>1</v>
      </c>
      <c r="AE59" s="132">
        <f t="shared" si="2"/>
        <v>0</v>
      </c>
    </row>
    <row r="60" spans="1:31" x14ac:dyDescent="0.25">
      <c r="A60" s="75"/>
      <c r="B60" s="127" t="s">
        <v>903</v>
      </c>
      <c r="C60" s="127" t="s">
        <v>1167</v>
      </c>
      <c r="D60" s="127" t="s">
        <v>905</v>
      </c>
      <c r="E60" s="139"/>
      <c r="F60" s="139"/>
      <c r="G60" s="139"/>
      <c r="H60" s="139"/>
      <c r="I60" s="139"/>
      <c r="J60" s="139"/>
      <c r="K60" s="139"/>
      <c r="L60" s="139"/>
      <c r="M60" s="139"/>
      <c r="N60" s="168"/>
      <c r="O60" s="139"/>
      <c r="P60" s="139"/>
      <c r="Q60" s="168"/>
      <c r="R60" s="168"/>
      <c r="S60" s="139"/>
      <c r="T60" s="168"/>
      <c r="U60" s="168"/>
      <c r="V60" s="139"/>
      <c r="W60" s="139"/>
      <c r="X60" s="139"/>
      <c r="Y60" s="139"/>
      <c r="Z60" s="168">
        <v>20</v>
      </c>
      <c r="AA60" s="139"/>
      <c r="AB60" s="83">
        <f t="shared" si="3"/>
        <v>20</v>
      </c>
      <c r="AC60" s="67"/>
      <c r="AD60" s="132">
        <f t="shared" si="1"/>
        <v>1</v>
      </c>
      <c r="AE60" s="132">
        <f t="shared" si="2"/>
        <v>0</v>
      </c>
    </row>
    <row r="61" spans="1:31" x14ac:dyDescent="0.25">
      <c r="A61" s="75"/>
      <c r="B61" s="135" t="s">
        <v>132</v>
      </c>
      <c r="C61" s="135" t="s">
        <v>133</v>
      </c>
      <c r="D61" s="135" t="s">
        <v>134</v>
      </c>
      <c r="E61" s="85">
        <v>10</v>
      </c>
      <c r="F61" s="92"/>
      <c r="G61" s="85"/>
      <c r="H61" s="85"/>
      <c r="I61" s="85">
        <v>1</v>
      </c>
      <c r="J61" s="85"/>
      <c r="K61" s="85"/>
      <c r="L61" s="85"/>
      <c r="M61" s="85"/>
      <c r="N61" s="85"/>
      <c r="O61" s="85"/>
      <c r="P61" s="85"/>
      <c r="Q61" s="85"/>
      <c r="R61" s="85"/>
      <c r="S61" s="85">
        <v>8</v>
      </c>
      <c r="T61" s="85"/>
      <c r="U61" s="85"/>
      <c r="V61" s="85"/>
      <c r="W61" s="85"/>
      <c r="X61" s="85"/>
      <c r="Y61" s="85"/>
      <c r="Z61" s="85"/>
      <c r="AA61" s="85"/>
      <c r="AB61" s="83">
        <f t="shared" si="3"/>
        <v>19</v>
      </c>
      <c r="AC61" s="67"/>
      <c r="AD61" s="132">
        <f t="shared" si="1"/>
        <v>3</v>
      </c>
      <c r="AE61" s="132">
        <f t="shared" si="2"/>
        <v>0</v>
      </c>
    </row>
    <row r="62" spans="1:31" x14ac:dyDescent="0.25">
      <c r="A62" s="75"/>
      <c r="B62" s="126" t="s">
        <v>169</v>
      </c>
      <c r="C62" s="126" t="s">
        <v>575</v>
      </c>
      <c r="D62" s="131" t="s">
        <v>171</v>
      </c>
      <c r="E62" s="85"/>
      <c r="F62" s="85"/>
      <c r="G62" s="88"/>
      <c r="H62" s="85"/>
      <c r="I62" s="85"/>
      <c r="J62" s="85">
        <v>9</v>
      </c>
      <c r="K62" s="85"/>
      <c r="L62" s="85"/>
      <c r="M62" s="85">
        <v>10</v>
      </c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3">
        <f t="shared" si="3"/>
        <v>19</v>
      </c>
      <c r="AC62" s="67"/>
      <c r="AD62" s="132">
        <f t="shared" si="1"/>
        <v>2</v>
      </c>
      <c r="AE62" s="132">
        <f t="shared" si="2"/>
        <v>0</v>
      </c>
    </row>
    <row r="63" spans="1:31" x14ac:dyDescent="0.25">
      <c r="A63" s="75"/>
      <c r="B63" s="135" t="s">
        <v>120</v>
      </c>
      <c r="C63" s="135" t="s">
        <v>121</v>
      </c>
      <c r="D63" s="135" t="s">
        <v>122</v>
      </c>
      <c r="E63" s="85">
        <v>14</v>
      </c>
      <c r="F63" s="85"/>
      <c r="G63" s="85"/>
      <c r="H63" s="85"/>
      <c r="I63" s="85"/>
      <c r="J63" s="85">
        <v>1</v>
      </c>
      <c r="K63" s="85"/>
      <c r="L63" s="85"/>
      <c r="M63" s="85"/>
      <c r="N63" s="85">
        <v>1</v>
      </c>
      <c r="O63" s="85"/>
      <c r="P63" s="85"/>
      <c r="Q63" s="85">
        <v>2</v>
      </c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3">
        <f t="shared" si="3"/>
        <v>18</v>
      </c>
      <c r="AC63" s="67"/>
      <c r="AD63" s="132">
        <f t="shared" si="1"/>
        <v>4</v>
      </c>
      <c r="AE63" s="132">
        <f t="shared" si="2"/>
        <v>0</v>
      </c>
    </row>
    <row r="64" spans="1:31" x14ac:dyDescent="0.25">
      <c r="A64" s="75"/>
      <c r="B64" s="127" t="s">
        <v>349</v>
      </c>
      <c r="C64" s="127" t="s">
        <v>350</v>
      </c>
      <c r="D64" s="128" t="s">
        <v>351</v>
      </c>
      <c r="E64" s="85"/>
      <c r="F64" s="85"/>
      <c r="G64" s="85">
        <v>18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3">
        <f t="shared" si="3"/>
        <v>18</v>
      </c>
      <c r="AC64" s="67"/>
      <c r="AD64" s="132">
        <f t="shared" si="1"/>
        <v>1</v>
      </c>
      <c r="AE64" s="132">
        <f t="shared" si="2"/>
        <v>0</v>
      </c>
    </row>
    <row r="65" spans="1:31" x14ac:dyDescent="0.25">
      <c r="A65" s="75"/>
      <c r="B65" s="127" t="s">
        <v>129</v>
      </c>
      <c r="C65" s="127" t="s">
        <v>928</v>
      </c>
      <c r="D65" s="129" t="s">
        <v>131</v>
      </c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>
        <v>18</v>
      </c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3">
        <f t="shared" si="3"/>
        <v>18</v>
      </c>
      <c r="AC65" s="67"/>
      <c r="AD65" s="132">
        <f t="shared" si="1"/>
        <v>1</v>
      </c>
      <c r="AE65" s="132">
        <f t="shared" si="2"/>
        <v>0</v>
      </c>
    </row>
    <row r="66" spans="1:31" x14ac:dyDescent="0.25">
      <c r="A66" s="75"/>
      <c r="B66" s="127" t="s">
        <v>165</v>
      </c>
      <c r="C66" s="127" t="s">
        <v>911</v>
      </c>
      <c r="D66" s="128" t="s">
        <v>146</v>
      </c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>
        <v>11</v>
      </c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>
        <v>6</v>
      </c>
      <c r="AB66" s="83">
        <f t="shared" si="3"/>
        <v>17</v>
      </c>
      <c r="AC66" s="67"/>
      <c r="AD66" s="132">
        <f t="shared" si="1"/>
        <v>2</v>
      </c>
      <c r="AE66" s="132">
        <f t="shared" si="2"/>
        <v>0</v>
      </c>
    </row>
    <row r="67" spans="1:31" x14ac:dyDescent="0.25">
      <c r="A67" s="75"/>
      <c r="B67" s="127" t="s">
        <v>447</v>
      </c>
      <c r="C67" s="127" t="s">
        <v>448</v>
      </c>
      <c r="D67" s="128" t="s">
        <v>156</v>
      </c>
      <c r="E67" s="85"/>
      <c r="F67" s="85"/>
      <c r="G67" s="88"/>
      <c r="H67" s="85">
        <v>3</v>
      </c>
      <c r="I67" s="85"/>
      <c r="J67" s="85">
        <v>3</v>
      </c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>
        <v>11</v>
      </c>
      <c r="AB67" s="83">
        <f t="shared" si="3"/>
        <v>17</v>
      </c>
      <c r="AC67" s="67"/>
      <c r="AD67" s="132">
        <f t="shared" si="1"/>
        <v>3</v>
      </c>
      <c r="AE67" s="132">
        <f t="shared" si="2"/>
        <v>0</v>
      </c>
    </row>
    <row r="68" spans="1:31" x14ac:dyDescent="0.25">
      <c r="A68" s="75"/>
      <c r="B68" s="127" t="s">
        <v>208</v>
      </c>
      <c r="C68" s="128" t="s">
        <v>1104</v>
      </c>
      <c r="D68" s="127" t="s">
        <v>210</v>
      </c>
      <c r="E68" s="88"/>
      <c r="F68" s="88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>
        <v>8</v>
      </c>
      <c r="U68" s="85"/>
      <c r="V68" s="85"/>
      <c r="W68" s="85"/>
      <c r="X68" s="85"/>
      <c r="Y68" s="85"/>
      <c r="Z68" s="85"/>
      <c r="AA68" s="85">
        <v>8</v>
      </c>
      <c r="AB68" s="83">
        <f t="shared" si="3"/>
        <v>16</v>
      </c>
      <c r="AC68" s="67"/>
      <c r="AD68" s="132">
        <f t="shared" si="1"/>
        <v>2</v>
      </c>
      <c r="AE68" s="132">
        <f t="shared" si="2"/>
        <v>0</v>
      </c>
    </row>
    <row r="69" spans="1:31" x14ac:dyDescent="0.25">
      <c r="A69" s="75"/>
      <c r="B69" s="127" t="s">
        <v>996</v>
      </c>
      <c r="C69" s="127" t="s">
        <v>997</v>
      </c>
      <c r="D69" s="127" t="s">
        <v>584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>
        <v>16</v>
      </c>
      <c r="S69" s="85"/>
      <c r="T69" s="85"/>
      <c r="U69" s="85"/>
      <c r="V69" s="85"/>
      <c r="W69" s="85"/>
      <c r="X69" s="85"/>
      <c r="Y69" s="85"/>
      <c r="Z69" s="85"/>
      <c r="AA69" s="85"/>
      <c r="AB69" s="83">
        <f t="shared" si="3"/>
        <v>16</v>
      </c>
      <c r="AC69" s="67"/>
      <c r="AD69" s="132">
        <f t="shared" si="1"/>
        <v>1</v>
      </c>
      <c r="AE69" s="132">
        <f t="shared" si="2"/>
        <v>0</v>
      </c>
    </row>
    <row r="70" spans="1:31" x14ac:dyDescent="0.25">
      <c r="A70" s="75"/>
      <c r="B70" s="127" t="s">
        <v>564</v>
      </c>
      <c r="C70" s="127" t="s">
        <v>565</v>
      </c>
      <c r="D70" s="127" t="s">
        <v>469</v>
      </c>
      <c r="E70" s="85"/>
      <c r="F70" s="85"/>
      <c r="G70" s="85"/>
      <c r="H70" s="85"/>
      <c r="I70" s="85"/>
      <c r="J70" s="85">
        <v>16</v>
      </c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3">
        <f t="shared" si="3"/>
        <v>16</v>
      </c>
      <c r="AC70" s="67"/>
      <c r="AD70" s="132">
        <f t="shared" si="1"/>
        <v>1</v>
      </c>
      <c r="AE70" s="132">
        <f t="shared" si="2"/>
        <v>0</v>
      </c>
    </row>
    <row r="71" spans="1:31" x14ac:dyDescent="0.25">
      <c r="A71" s="75"/>
      <c r="B71" s="127" t="s">
        <v>906</v>
      </c>
      <c r="C71" s="127" t="s">
        <v>907</v>
      </c>
      <c r="D71" s="128" t="s">
        <v>732</v>
      </c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>
        <v>16</v>
      </c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3">
        <f t="shared" si="3"/>
        <v>16</v>
      </c>
      <c r="AC71" s="67"/>
      <c r="AD71" s="132">
        <f t="shared" si="1"/>
        <v>1</v>
      </c>
      <c r="AE71" s="132">
        <f t="shared" si="2"/>
        <v>0</v>
      </c>
    </row>
    <row r="72" spans="1:31" x14ac:dyDescent="0.25">
      <c r="A72" s="75"/>
      <c r="B72" s="127" t="s">
        <v>799</v>
      </c>
      <c r="C72" s="127" t="s">
        <v>1108</v>
      </c>
      <c r="D72" s="127" t="s">
        <v>801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>
        <v>16</v>
      </c>
      <c r="V72" s="85"/>
      <c r="W72" s="85"/>
      <c r="X72" s="85"/>
      <c r="Y72" s="85"/>
      <c r="Z72" s="85"/>
      <c r="AA72" s="85"/>
      <c r="AB72" s="83">
        <f t="shared" ref="AB72:AB103" si="4">SUM(E72:AA72)</f>
        <v>16</v>
      </c>
      <c r="AC72" s="67"/>
      <c r="AD72" s="132">
        <f t="shared" si="1"/>
        <v>1</v>
      </c>
      <c r="AE72" s="132">
        <f t="shared" si="2"/>
        <v>0</v>
      </c>
    </row>
    <row r="73" spans="1:31" x14ac:dyDescent="0.25">
      <c r="A73" s="75"/>
      <c r="B73" s="127" t="s">
        <v>349</v>
      </c>
      <c r="C73" s="127" t="s">
        <v>352</v>
      </c>
      <c r="D73" s="128" t="s">
        <v>351</v>
      </c>
      <c r="E73" s="85"/>
      <c r="F73" s="85"/>
      <c r="G73" s="85">
        <v>16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3">
        <f t="shared" si="4"/>
        <v>16</v>
      </c>
      <c r="AC73" s="67"/>
      <c r="AD73" s="132">
        <f t="shared" ref="AD73:AD135" si="5">COUNT(E73:AA73)</f>
        <v>1</v>
      </c>
      <c r="AE73" s="132">
        <f t="shared" ref="AE73:AE130" si="6">IF(AD73&gt;6,"  huom",0)</f>
        <v>0</v>
      </c>
    </row>
    <row r="74" spans="1:31" x14ac:dyDescent="0.25">
      <c r="A74" s="75"/>
      <c r="B74" s="135" t="s">
        <v>114</v>
      </c>
      <c r="C74" s="135" t="s">
        <v>115</v>
      </c>
      <c r="D74" s="135" t="s">
        <v>116</v>
      </c>
      <c r="E74" s="85">
        <v>16</v>
      </c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3">
        <f t="shared" si="4"/>
        <v>16</v>
      </c>
      <c r="AC74" s="67"/>
      <c r="AD74" s="132">
        <f t="shared" si="5"/>
        <v>1</v>
      </c>
      <c r="AE74" s="132">
        <f t="shared" si="6"/>
        <v>0</v>
      </c>
    </row>
    <row r="75" spans="1:31" x14ac:dyDescent="0.25">
      <c r="A75" s="75"/>
      <c r="B75" s="127" t="s">
        <v>1093</v>
      </c>
      <c r="C75" s="127" t="s">
        <v>1094</v>
      </c>
      <c r="D75" s="127" t="s">
        <v>753</v>
      </c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>
        <v>16</v>
      </c>
      <c r="U75" s="85"/>
      <c r="V75" s="85"/>
      <c r="W75" s="85"/>
      <c r="X75" s="85"/>
      <c r="Y75" s="85"/>
      <c r="Z75" s="85"/>
      <c r="AA75" s="85"/>
      <c r="AB75" s="83">
        <f t="shared" si="4"/>
        <v>16</v>
      </c>
      <c r="AC75" s="67"/>
      <c r="AD75" s="132">
        <f t="shared" si="5"/>
        <v>1</v>
      </c>
      <c r="AE75" s="132">
        <f t="shared" si="6"/>
        <v>0</v>
      </c>
    </row>
    <row r="76" spans="1:31" x14ac:dyDescent="0.25">
      <c r="A76" s="75"/>
      <c r="B76" s="127" t="s">
        <v>1151</v>
      </c>
      <c r="C76" s="127" t="s">
        <v>1152</v>
      </c>
      <c r="D76" s="127" t="s">
        <v>1150</v>
      </c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>
        <v>15</v>
      </c>
      <c r="Y76" s="85"/>
      <c r="Z76" s="85"/>
      <c r="AA76" s="85"/>
      <c r="AB76" s="83">
        <f t="shared" si="4"/>
        <v>15</v>
      </c>
      <c r="AC76" s="67"/>
      <c r="AD76" s="132">
        <f t="shared" si="5"/>
        <v>1</v>
      </c>
      <c r="AE76" s="132">
        <f t="shared" si="6"/>
        <v>0</v>
      </c>
    </row>
    <row r="77" spans="1:31" x14ac:dyDescent="0.25">
      <c r="A77" s="75"/>
      <c r="B77" s="127" t="s">
        <v>733</v>
      </c>
      <c r="C77" s="127" t="s">
        <v>908</v>
      </c>
      <c r="D77" s="127" t="s">
        <v>477</v>
      </c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>
        <v>15</v>
      </c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3">
        <f t="shared" si="4"/>
        <v>15</v>
      </c>
      <c r="AC77" s="67"/>
      <c r="AD77" s="132">
        <f t="shared" si="5"/>
        <v>1</v>
      </c>
      <c r="AE77" s="132">
        <f t="shared" si="6"/>
        <v>0</v>
      </c>
    </row>
    <row r="78" spans="1:31" x14ac:dyDescent="0.25">
      <c r="A78" s="75"/>
      <c r="B78" s="135" t="s">
        <v>117</v>
      </c>
      <c r="C78" s="135" t="s">
        <v>118</v>
      </c>
      <c r="D78" s="135" t="s">
        <v>119</v>
      </c>
      <c r="E78" s="85">
        <v>15</v>
      </c>
      <c r="F78" s="85"/>
      <c r="G78" s="88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3">
        <f t="shared" si="4"/>
        <v>15</v>
      </c>
      <c r="AC78" s="67"/>
      <c r="AD78" s="132">
        <f t="shared" si="5"/>
        <v>1</v>
      </c>
      <c r="AE78" s="132">
        <f t="shared" si="6"/>
        <v>0</v>
      </c>
    </row>
    <row r="79" spans="1:31" x14ac:dyDescent="0.25">
      <c r="A79" s="75"/>
      <c r="B79" s="127" t="s">
        <v>854</v>
      </c>
      <c r="C79" s="127" t="s">
        <v>855</v>
      </c>
      <c r="D79" s="128" t="s">
        <v>134</v>
      </c>
      <c r="E79" s="85"/>
      <c r="F79" s="85"/>
      <c r="G79" s="85"/>
      <c r="H79" s="85"/>
      <c r="I79" s="85"/>
      <c r="J79" s="85"/>
      <c r="K79" s="85"/>
      <c r="L79" s="85"/>
      <c r="M79" s="85"/>
      <c r="N79" s="85">
        <v>15</v>
      </c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3">
        <f t="shared" si="4"/>
        <v>15</v>
      </c>
      <c r="AC79" s="67"/>
      <c r="AD79" s="132">
        <f t="shared" si="5"/>
        <v>1</v>
      </c>
      <c r="AE79" s="132">
        <f t="shared" si="6"/>
        <v>0</v>
      </c>
    </row>
    <row r="80" spans="1:31" x14ac:dyDescent="0.25">
      <c r="A80" s="75"/>
      <c r="B80" s="127" t="s">
        <v>931</v>
      </c>
      <c r="C80" s="127" t="s">
        <v>932</v>
      </c>
      <c r="D80" s="127" t="s">
        <v>933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>
        <v>15</v>
      </c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3">
        <f t="shared" si="4"/>
        <v>15</v>
      </c>
      <c r="AC80" s="67"/>
      <c r="AD80" s="132">
        <f t="shared" si="5"/>
        <v>1</v>
      </c>
      <c r="AE80" s="132">
        <f t="shared" si="6"/>
        <v>0</v>
      </c>
    </row>
    <row r="81" spans="1:31" x14ac:dyDescent="0.25">
      <c r="A81" s="75"/>
      <c r="B81" s="127" t="s">
        <v>686</v>
      </c>
      <c r="C81" s="127" t="s">
        <v>687</v>
      </c>
      <c r="D81" s="129" t="s">
        <v>625</v>
      </c>
      <c r="E81" s="85"/>
      <c r="F81" s="85"/>
      <c r="G81" s="85"/>
      <c r="H81" s="85"/>
      <c r="I81" s="85"/>
      <c r="J81" s="85"/>
      <c r="K81" s="85">
        <v>14</v>
      </c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3">
        <f t="shared" si="4"/>
        <v>14</v>
      </c>
      <c r="AC81" s="67"/>
      <c r="AD81" s="132">
        <f t="shared" si="5"/>
        <v>1</v>
      </c>
      <c r="AE81" s="132">
        <f t="shared" si="6"/>
        <v>0</v>
      </c>
    </row>
    <row r="82" spans="1:31" x14ac:dyDescent="0.25">
      <c r="A82" s="75"/>
      <c r="B82" s="127" t="s">
        <v>856</v>
      </c>
      <c r="C82" s="127" t="s">
        <v>857</v>
      </c>
      <c r="D82" s="127" t="s">
        <v>202</v>
      </c>
      <c r="E82" s="85"/>
      <c r="F82" s="85"/>
      <c r="G82" s="85"/>
      <c r="H82" s="85"/>
      <c r="I82" s="85"/>
      <c r="J82" s="85"/>
      <c r="K82" s="85"/>
      <c r="L82" s="85"/>
      <c r="M82" s="85"/>
      <c r="N82" s="85">
        <v>14</v>
      </c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3">
        <f t="shared" si="4"/>
        <v>14</v>
      </c>
      <c r="AC82" s="67"/>
      <c r="AD82" s="132">
        <f t="shared" si="5"/>
        <v>1</v>
      </c>
      <c r="AE82" s="132">
        <f t="shared" si="6"/>
        <v>0</v>
      </c>
    </row>
    <row r="83" spans="1:31" x14ac:dyDescent="0.25">
      <c r="A83" s="75"/>
      <c r="B83" s="127" t="s">
        <v>353</v>
      </c>
      <c r="C83" s="123" t="s">
        <v>354</v>
      </c>
      <c r="D83" s="127" t="s">
        <v>277</v>
      </c>
      <c r="E83" s="88"/>
      <c r="F83" s="88"/>
      <c r="G83" s="85">
        <v>14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3">
        <f t="shared" si="4"/>
        <v>14</v>
      </c>
      <c r="AC83" s="67"/>
      <c r="AD83" s="132">
        <f t="shared" si="5"/>
        <v>1</v>
      </c>
      <c r="AE83" s="132">
        <f t="shared" si="6"/>
        <v>0</v>
      </c>
    </row>
    <row r="84" spans="1:31" x14ac:dyDescent="0.25">
      <c r="A84" s="75"/>
      <c r="B84" s="127" t="s">
        <v>1153</v>
      </c>
      <c r="C84" s="127" t="s">
        <v>1154</v>
      </c>
      <c r="D84" s="127" t="s">
        <v>326</v>
      </c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>
        <v>14</v>
      </c>
      <c r="Y84" s="85"/>
      <c r="Z84" s="85"/>
      <c r="AA84" s="85"/>
      <c r="AB84" s="83">
        <f t="shared" si="4"/>
        <v>14</v>
      </c>
      <c r="AC84" s="67"/>
      <c r="AD84" s="132">
        <f t="shared" si="5"/>
        <v>1</v>
      </c>
      <c r="AE84" s="132">
        <f t="shared" si="6"/>
        <v>0</v>
      </c>
    </row>
    <row r="85" spans="1:31" x14ac:dyDescent="0.25">
      <c r="A85" s="75"/>
      <c r="B85" s="127" t="s">
        <v>1109</v>
      </c>
      <c r="C85" s="127" t="s">
        <v>1110</v>
      </c>
      <c r="D85" s="127" t="s">
        <v>1011</v>
      </c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>
        <v>14</v>
      </c>
      <c r="V85" s="85"/>
      <c r="W85" s="85"/>
      <c r="X85" s="85"/>
      <c r="Y85" s="85"/>
      <c r="Z85" s="85"/>
      <c r="AA85" s="85"/>
      <c r="AB85" s="83">
        <f t="shared" si="4"/>
        <v>14</v>
      </c>
      <c r="AC85" s="67"/>
      <c r="AD85" s="132">
        <f t="shared" si="5"/>
        <v>1</v>
      </c>
      <c r="AE85" s="132">
        <f t="shared" si="6"/>
        <v>0</v>
      </c>
    </row>
    <row r="86" spans="1:31" ht="15.75" x14ac:dyDescent="0.25">
      <c r="A86" s="76"/>
      <c r="B86" s="127" t="s">
        <v>737</v>
      </c>
      <c r="C86" s="127" t="s">
        <v>1095</v>
      </c>
      <c r="D86" s="127" t="s">
        <v>739</v>
      </c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>
        <v>14</v>
      </c>
      <c r="U86" s="85"/>
      <c r="V86" s="85"/>
      <c r="W86" s="85"/>
      <c r="X86" s="85"/>
      <c r="Y86" s="85"/>
      <c r="Z86" s="85"/>
      <c r="AA86" s="85"/>
      <c r="AB86" s="83">
        <f t="shared" si="4"/>
        <v>14</v>
      </c>
      <c r="AC86" s="67"/>
      <c r="AD86" s="132">
        <f t="shared" si="5"/>
        <v>1</v>
      </c>
      <c r="AE86" s="132">
        <f t="shared" si="6"/>
        <v>0</v>
      </c>
    </row>
    <row r="87" spans="1:31" ht="15.75" x14ac:dyDescent="0.25">
      <c r="A87" s="76"/>
      <c r="B87" s="127" t="s">
        <v>566</v>
      </c>
      <c r="C87" s="127" t="s">
        <v>567</v>
      </c>
      <c r="D87" s="128" t="s">
        <v>164</v>
      </c>
      <c r="E87" s="85"/>
      <c r="F87" s="85"/>
      <c r="G87" s="88"/>
      <c r="H87" s="85"/>
      <c r="I87" s="85"/>
      <c r="J87" s="85">
        <v>14</v>
      </c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3">
        <f t="shared" si="4"/>
        <v>14</v>
      </c>
      <c r="AC87" s="67"/>
      <c r="AD87" s="132">
        <f t="shared" si="5"/>
        <v>1</v>
      </c>
      <c r="AE87" s="132">
        <f t="shared" si="6"/>
        <v>0</v>
      </c>
    </row>
    <row r="88" spans="1:31" ht="15.75" x14ac:dyDescent="0.25">
      <c r="A88" s="76"/>
      <c r="B88" s="127" t="s">
        <v>432</v>
      </c>
      <c r="C88" s="127" t="s">
        <v>433</v>
      </c>
      <c r="D88" s="127" t="s">
        <v>434</v>
      </c>
      <c r="E88" s="85"/>
      <c r="F88" s="85"/>
      <c r="G88" s="85"/>
      <c r="H88" s="85">
        <v>13</v>
      </c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3">
        <f t="shared" si="4"/>
        <v>13</v>
      </c>
      <c r="AC88" s="67"/>
      <c r="AD88" s="132">
        <f t="shared" si="5"/>
        <v>1</v>
      </c>
      <c r="AE88" s="132">
        <f t="shared" si="6"/>
        <v>0</v>
      </c>
    </row>
    <row r="89" spans="1:31" ht="15.75" x14ac:dyDescent="0.25">
      <c r="A89" s="76"/>
      <c r="B89" s="127" t="s">
        <v>199</v>
      </c>
      <c r="C89" s="127" t="s">
        <v>568</v>
      </c>
      <c r="D89" s="128" t="s">
        <v>201</v>
      </c>
      <c r="E89" s="85"/>
      <c r="F89" s="85"/>
      <c r="G89" s="85"/>
      <c r="H89" s="85"/>
      <c r="I89" s="85"/>
      <c r="J89" s="85">
        <v>13</v>
      </c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3">
        <f t="shared" si="4"/>
        <v>13</v>
      </c>
      <c r="AC89" s="67"/>
      <c r="AD89" s="132">
        <f t="shared" si="5"/>
        <v>1</v>
      </c>
      <c r="AE89" s="132">
        <f t="shared" si="6"/>
        <v>0</v>
      </c>
    </row>
    <row r="90" spans="1:31" ht="15.75" x14ac:dyDescent="0.25">
      <c r="A90" s="76"/>
      <c r="B90" s="135" t="s">
        <v>123</v>
      </c>
      <c r="C90" s="135" t="s">
        <v>124</v>
      </c>
      <c r="D90" s="135" t="s">
        <v>125</v>
      </c>
      <c r="E90" s="85">
        <v>13</v>
      </c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3">
        <f t="shared" si="4"/>
        <v>13</v>
      </c>
      <c r="AC90" s="67"/>
      <c r="AD90" s="132">
        <f t="shared" si="5"/>
        <v>1</v>
      </c>
      <c r="AE90" s="132">
        <f t="shared" si="6"/>
        <v>0</v>
      </c>
    </row>
    <row r="91" spans="1:31" ht="15.75" x14ac:dyDescent="0.25">
      <c r="A91" s="76"/>
      <c r="B91" s="127" t="s">
        <v>194</v>
      </c>
      <c r="C91" s="127" t="s">
        <v>195</v>
      </c>
      <c r="D91" s="128" t="s">
        <v>196</v>
      </c>
      <c r="E91" s="85"/>
      <c r="F91" s="85">
        <v>13</v>
      </c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3">
        <f t="shared" si="4"/>
        <v>13</v>
      </c>
      <c r="AC91" s="67"/>
      <c r="AD91" s="132">
        <f t="shared" si="5"/>
        <v>1</v>
      </c>
      <c r="AE91" s="132">
        <f t="shared" si="6"/>
        <v>0</v>
      </c>
    </row>
    <row r="92" spans="1:31" ht="15.75" x14ac:dyDescent="0.25">
      <c r="A92" s="76"/>
      <c r="B92" s="127" t="s">
        <v>1096</v>
      </c>
      <c r="C92" s="127" t="s">
        <v>1097</v>
      </c>
      <c r="D92" s="127" t="s">
        <v>1098</v>
      </c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>
        <v>13</v>
      </c>
      <c r="U92" s="85"/>
      <c r="V92" s="85"/>
      <c r="W92" s="85"/>
      <c r="X92" s="85"/>
      <c r="Y92" s="85"/>
      <c r="Z92" s="85"/>
      <c r="AA92" s="85"/>
      <c r="AB92" s="83">
        <f t="shared" si="4"/>
        <v>13</v>
      </c>
      <c r="AC92" s="67"/>
      <c r="AD92" s="132">
        <f t="shared" si="5"/>
        <v>1</v>
      </c>
      <c r="AE92" s="132">
        <f t="shared" si="6"/>
        <v>0</v>
      </c>
    </row>
    <row r="93" spans="1:31" ht="15.75" x14ac:dyDescent="0.25">
      <c r="A93" s="76"/>
      <c r="B93" s="127" t="s">
        <v>858</v>
      </c>
      <c r="C93" s="127" t="s">
        <v>859</v>
      </c>
      <c r="D93" s="129" t="s">
        <v>202</v>
      </c>
      <c r="E93" s="85"/>
      <c r="F93" s="85"/>
      <c r="G93" s="85"/>
      <c r="H93" s="85"/>
      <c r="I93" s="85"/>
      <c r="J93" s="85"/>
      <c r="K93" s="85"/>
      <c r="L93" s="85"/>
      <c r="M93" s="85"/>
      <c r="N93" s="85">
        <v>13</v>
      </c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3">
        <f t="shared" si="4"/>
        <v>13</v>
      </c>
      <c r="AC93" s="67"/>
      <c r="AD93" s="132">
        <f t="shared" si="5"/>
        <v>1</v>
      </c>
      <c r="AE93" s="132">
        <f t="shared" si="6"/>
        <v>0</v>
      </c>
    </row>
    <row r="94" spans="1:31" ht="15.75" x14ac:dyDescent="0.25">
      <c r="A94" s="76"/>
      <c r="B94" s="127" t="s">
        <v>452</v>
      </c>
      <c r="C94" s="127" t="s">
        <v>453</v>
      </c>
      <c r="D94" s="128" t="s">
        <v>220</v>
      </c>
      <c r="E94" s="85"/>
      <c r="F94" s="85"/>
      <c r="G94" s="85"/>
      <c r="H94" s="85">
        <v>5</v>
      </c>
      <c r="I94" s="85">
        <v>8</v>
      </c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3">
        <f t="shared" si="4"/>
        <v>13</v>
      </c>
      <c r="AC94" s="67"/>
      <c r="AD94" s="132">
        <f t="shared" si="5"/>
        <v>2</v>
      </c>
      <c r="AE94" s="132">
        <f t="shared" si="6"/>
        <v>0</v>
      </c>
    </row>
    <row r="95" spans="1:31" ht="15.75" x14ac:dyDescent="0.25">
      <c r="A95" s="76"/>
      <c r="B95" s="127" t="s">
        <v>802</v>
      </c>
      <c r="C95" s="127" t="s">
        <v>803</v>
      </c>
      <c r="D95" s="128" t="s">
        <v>804</v>
      </c>
      <c r="E95" s="85"/>
      <c r="F95" s="85"/>
      <c r="G95" s="85"/>
      <c r="H95" s="85"/>
      <c r="I95" s="85"/>
      <c r="J95" s="85"/>
      <c r="K95" s="85"/>
      <c r="L95" s="85"/>
      <c r="M95" s="85">
        <v>9</v>
      </c>
      <c r="N95" s="85"/>
      <c r="O95" s="85"/>
      <c r="P95" s="85"/>
      <c r="Q95" s="85">
        <v>4</v>
      </c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3">
        <f t="shared" si="4"/>
        <v>13</v>
      </c>
      <c r="AC95" s="67"/>
      <c r="AD95" s="132">
        <f t="shared" si="5"/>
        <v>2</v>
      </c>
      <c r="AE95" s="132">
        <f t="shared" si="6"/>
        <v>0</v>
      </c>
    </row>
    <row r="96" spans="1:31" ht="15.75" x14ac:dyDescent="0.25">
      <c r="A96" s="76"/>
      <c r="B96" s="209" t="s">
        <v>869</v>
      </c>
      <c r="C96" s="209" t="s">
        <v>870</v>
      </c>
      <c r="D96" s="209" t="s">
        <v>131</v>
      </c>
      <c r="E96" s="89"/>
      <c r="F96" s="89"/>
      <c r="G96" s="89"/>
      <c r="H96" s="89"/>
      <c r="I96" s="89"/>
      <c r="J96" s="89"/>
      <c r="K96" s="89"/>
      <c r="L96" s="89"/>
      <c r="M96" s="89"/>
      <c r="N96" s="89">
        <v>2</v>
      </c>
      <c r="O96" s="89"/>
      <c r="P96" s="89"/>
      <c r="Q96" s="89"/>
      <c r="R96" s="89"/>
      <c r="S96" s="89"/>
      <c r="T96" s="89"/>
      <c r="U96" s="89">
        <v>11</v>
      </c>
      <c r="V96" s="89"/>
      <c r="W96" s="89"/>
      <c r="X96" s="89"/>
      <c r="Y96" s="89"/>
      <c r="Z96" s="89"/>
      <c r="AA96" s="89"/>
      <c r="AB96" s="83">
        <f t="shared" si="4"/>
        <v>13</v>
      </c>
      <c r="AC96" s="67"/>
      <c r="AD96" s="132">
        <f t="shared" si="5"/>
        <v>2</v>
      </c>
      <c r="AE96" s="132">
        <f t="shared" si="6"/>
        <v>0</v>
      </c>
    </row>
    <row r="97" spans="1:31" ht="15.75" x14ac:dyDescent="0.25">
      <c r="A97" s="76"/>
      <c r="B97" s="127" t="s">
        <v>1136</v>
      </c>
      <c r="C97" s="108" t="s">
        <v>1137</v>
      </c>
      <c r="D97" s="127" t="s">
        <v>193</v>
      </c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>
        <v>13</v>
      </c>
      <c r="W97" s="85"/>
      <c r="X97" s="85"/>
      <c r="Y97" s="85"/>
      <c r="Z97" s="85"/>
      <c r="AA97" s="85"/>
      <c r="AB97" s="83">
        <f t="shared" si="4"/>
        <v>13</v>
      </c>
      <c r="AC97" s="73"/>
      <c r="AD97" s="132">
        <f t="shared" si="5"/>
        <v>1</v>
      </c>
      <c r="AE97" s="132">
        <f t="shared" si="6"/>
        <v>0</v>
      </c>
    </row>
    <row r="98" spans="1:31" ht="15.75" x14ac:dyDescent="0.25">
      <c r="A98" s="76"/>
      <c r="B98" s="127" t="s">
        <v>863</v>
      </c>
      <c r="C98" s="127" t="s">
        <v>864</v>
      </c>
      <c r="D98" s="128" t="s">
        <v>164</v>
      </c>
      <c r="E98" s="85"/>
      <c r="F98" s="85"/>
      <c r="G98" s="88"/>
      <c r="H98" s="85"/>
      <c r="I98" s="85"/>
      <c r="J98" s="85"/>
      <c r="K98" s="85"/>
      <c r="L98" s="85"/>
      <c r="M98" s="85"/>
      <c r="N98" s="85">
        <v>8</v>
      </c>
      <c r="O98" s="85"/>
      <c r="P98" s="85"/>
      <c r="Q98" s="85"/>
      <c r="R98" s="85"/>
      <c r="S98" s="85">
        <v>5</v>
      </c>
      <c r="T98" s="85"/>
      <c r="U98" s="85"/>
      <c r="V98" s="85"/>
      <c r="W98" s="85"/>
      <c r="X98" s="85"/>
      <c r="Y98" s="85"/>
      <c r="Z98" s="85"/>
      <c r="AA98" s="85"/>
      <c r="AB98" s="83">
        <f t="shared" si="4"/>
        <v>13</v>
      </c>
      <c r="AC98" s="73"/>
      <c r="AD98" s="132">
        <f t="shared" si="5"/>
        <v>2</v>
      </c>
      <c r="AE98" s="132">
        <f t="shared" si="6"/>
        <v>0</v>
      </c>
    </row>
    <row r="99" spans="1:31" ht="15.75" x14ac:dyDescent="0.25">
      <c r="A99" s="73"/>
      <c r="B99" s="127" t="s">
        <v>1039</v>
      </c>
      <c r="C99" s="127" t="s">
        <v>1040</v>
      </c>
      <c r="D99" s="127" t="s">
        <v>1041</v>
      </c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>
        <v>12</v>
      </c>
      <c r="T99" s="85"/>
      <c r="U99" s="85"/>
      <c r="V99" s="85"/>
      <c r="W99" s="85"/>
      <c r="X99" s="85"/>
      <c r="Y99" s="85"/>
      <c r="Z99" s="85"/>
      <c r="AA99" s="85"/>
      <c r="AB99" s="83">
        <f t="shared" si="4"/>
        <v>12</v>
      </c>
      <c r="AC99" s="73"/>
      <c r="AD99" s="132">
        <f t="shared" si="5"/>
        <v>1</v>
      </c>
      <c r="AE99" s="132">
        <f t="shared" si="6"/>
        <v>0</v>
      </c>
    </row>
    <row r="100" spans="1:31" ht="15.75" x14ac:dyDescent="0.25">
      <c r="A100" s="74"/>
      <c r="B100" s="127" t="s">
        <v>1111</v>
      </c>
      <c r="C100" s="127" t="s">
        <v>1112</v>
      </c>
      <c r="D100" s="129" t="s">
        <v>131</v>
      </c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>
        <v>12</v>
      </c>
      <c r="V100" s="85"/>
      <c r="W100" s="85"/>
      <c r="X100" s="85"/>
      <c r="Y100" s="85"/>
      <c r="Z100" s="85"/>
      <c r="AA100" s="85"/>
      <c r="AB100" s="83">
        <f t="shared" si="4"/>
        <v>12</v>
      </c>
      <c r="AC100" s="73"/>
      <c r="AD100" s="132">
        <f t="shared" si="5"/>
        <v>1</v>
      </c>
      <c r="AE100" s="132">
        <f t="shared" si="6"/>
        <v>0</v>
      </c>
    </row>
    <row r="101" spans="1:31" ht="15.75" x14ac:dyDescent="0.25">
      <c r="A101" s="73"/>
      <c r="B101" s="135" t="s">
        <v>157</v>
      </c>
      <c r="C101" s="135" t="s">
        <v>158</v>
      </c>
      <c r="D101" s="135" t="s">
        <v>113</v>
      </c>
      <c r="E101" s="85">
        <v>1</v>
      </c>
      <c r="F101" s="85"/>
      <c r="G101" s="85"/>
      <c r="H101" s="85"/>
      <c r="I101" s="85"/>
      <c r="J101" s="85"/>
      <c r="K101" s="85">
        <v>11</v>
      </c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3">
        <f t="shared" si="4"/>
        <v>12</v>
      </c>
      <c r="AC101" s="73"/>
      <c r="AD101" s="132">
        <f t="shared" si="5"/>
        <v>2</v>
      </c>
      <c r="AE101" s="132">
        <f t="shared" si="6"/>
        <v>0</v>
      </c>
    </row>
    <row r="102" spans="1:31" ht="15.75" x14ac:dyDescent="0.25">
      <c r="A102" s="73"/>
      <c r="B102" s="127" t="s">
        <v>455</v>
      </c>
      <c r="C102" s="127" t="s">
        <v>456</v>
      </c>
      <c r="D102" s="128" t="s">
        <v>451</v>
      </c>
      <c r="E102" s="85"/>
      <c r="F102" s="85"/>
      <c r="G102" s="85"/>
      <c r="H102" s="85">
        <v>1</v>
      </c>
      <c r="I102" s="85"/>
      <c r="J102" s="85"/>
      <c r="K102" s="85"/>
      <c r="L102" s="85"/>
      <c r="M102" s="85"/>
      <c r="N102" s="85">
        <v>11</v>
      </c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3">
        <f t="shared" si="4"/>
        <v>12</v>
      </c>
      <c r="AC102" s="73"/>
      <c r="AD102" s="132">
        <f t="shared" si="5"/>
        <v>2</v>
      </c>
      <c r="AE102" s="132">
        <f t="shared" si="6"/>
        <v>0</v>
      </c>
    </row>
    <row r="103" spans="1:31" ht="15.75" x14ac:dyDescent="0.25">
      <c r="A103" s="73"/>
      <c r="B103" s="127" t="s">
        <v>1023</v>
      </c>
      <c r="C103" s="127" t="s">
        <v>1024</v>
      </c>
      <c r="D103" s="129" t="s">
        <v>1014</v>
      </c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>
        <v>3</v>
      </c>
      <c r="R103" s="85"/>
      <c r="S103" s="85">
        <v>9</v>
      </c>
      <c r="T103" s="85"/>
      <c r="U103" s="85"/>
      <c r="V103" s="85"/>
      <c r="W103" s="85"/>
      <c r="X103" s="85"/>
      <c r="Y103" s="85"/>
      <c r="Z103" s="85"/>
      <c r="AA103" s="85"/>
      <c r="AB103" s="83">
        <f t="shared" si="4"/>
        <v>12</v>
      </c>
      <c r="AC103" s="73"/>
      <c r="AD103" s="132">
        <f t="shared" si="5"/>
        <v>2</v>
      </c>
      <c r="AE103" s="132">
        <f t="shared" si="6"/>
        <v>0</v>
      </c>
    </row>
    <row r="104" spans="1:31" ht="15.75" x14ac:dyDescent="0.25">
      <c r="A104" s="73"/>
      <c r="B104" s="127" t="s">
        <v>197</v>
      </c>
      <c r="C104" s="127" t="s">
        <v>198</v>
      </c>
      <c r="D104" s="127" t="s">
        <v>177</v>
      </c>
      <c r="E104" s="85"/>
      <c r="F104" s="85">
        <v>12</v>
      </c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3">
        <f t="shared" ref="AB104:AB135" si="7">SUM(E104:AA104)</f>
        <v>12</v>
      </c>
      <c r="AC104" s="73"/>
      <c r="AD104" s="132">
        <f t="shared" si="5"/>
        <v>1</v>
      </c>
      <c r="AE104" s="132">
        <f t="shared" si="6"/>
        <v>0</v>
      </c>
    </row>
    <row r="105" spans="1:31" ht="15.75" x14ac:dyDescent="0.25">
      <c r="A105" s="73"/>
      <c r="B105" s="135" t="s">
        <v>126</v>
      </c>
      <c r="C105" s="135" t="s">
        <v>127</v>
      </c>
      <c r="D105" s="135" t="s">
        <v>128</v>
      </c>
      <c r="E105" s="85">
        <v>12</v>
      </c>
      <c r="F105" s="85"/>
      <c r="G105" s="88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3">
        <f t="shared" si="7"/>
        <v>12</v>
      </c>
      <c r="AC105" s="73"/>
      <c r="AD105" s="132">
        <f t="shared" si="5"/>
        <v>1</v>
      </c>
      <c r="AE105" s="132">
        <f t="shared" si="6"/>
        <v>0</v>
      </c>
    </row>
    <row r="106" spans="1:31" ht="15.75" x14ac:dyDescent="0.25">
      <c r="A106" s="73"/>
      <c r="B106" s="127" t="s">
        <v>438</v>
      </c>
      <c r="C106" s="127" t="s">
        <v>439</v>
      </c>
      <c r="D106" s="128" t="s">
        <v>440</v>
      </c>
      <c r="E106" s="85"/>
      <c r="F106" s="85"/>
      <c r="G106" s="85"/>
      <c r="H106" s="85">
        <v>11</v>
      </c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3">
        <f t="shared" si="7"/>
        <v>11</v>
      </c>
      <c r="AC106" s="67"/>
      <c r="AD106" s="132">
        <f t="shared" si="5"/>
        <v>1</v>
      </c>
      <c r="AE106" s="132">
        <f t="shared" si="6"/>
        <v>0</v>
      </c>
    </row>
    <row r="107" spans="1:31" ht="15.75" x14ac:dyDescent="0.25">
      <c r="A107" s="73"/>
      <c r="B107" s="135" t="s">
        <v>151</v>
      </c>
      <c r="C107" s="135" t="s">
        <v>152</v>
      </c>
      <c r="D107" s="135" t="s">
        <v>153</v>
      </c>
      <c r="E107" s="85">
        <v>3</v>
      </c>
      <c r="F107" s="85">
        <v>2</v>
      </c>
      <c r="G107" s="85"/>
      <c r="H107" s="85"/>
      <c r="I107" s="87"/>
      <c r="J107" s="87">
        <v>6</v>
      </c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3">
        <f t="shared" si="7"/>
        <v>11</v>
      </c>
      <c r="AC107" s="67"/>
      <c r="AD107" s="132">
        <f t="shared" si="5"/>
        <v>3</v>
      </c>
      <c r="AE107" s="132">
        <f t="shared" si="6"/>
        <v>0</v>
      </c>
    </row>
    <row r="108" spans="1:31" ht="15.75" x14ac:dyDescent="0.25">
      <c r="A108" s="73"/>
      <c r="B108" s="127" t="s">
        <v>444</v>
      </c>
      <c r="C108" s="127" t="s">
        <v>454</v>
      </c>
      <c r="D108" s="127" t="s">
        <v>446</v>
      </c>
      <c r="E108" s="85"/>
      <c r="F108" s="85"/>
      <c r="G108" s="85"/>
      <c r="H108" s="85">
        <v>4</v>
      </c>
      <c r="I108" s="85"/>
      <c r="J108" s="85">
        <v>7</v>
      </c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3">
        <f t="shared" si="7"/>
        <v>11</v>
      </c>
      <c r="AC108" s="67"/>
      <c r="AD108" s="132">
        <f t="shared" si="5"/>
        <v>2</v>
      </c>
      <c r="AE108" s="132">
        <f t="shared" si="6"/>
        <v>0</v>
      </c>
    </row>
    <row r="109" spans="1:31" ht="15.75" x14ac:dyDescent="0.25">
      <c r="A109" s="73"/>
      <c r="B109" s="127" t="s">
        <v>906</v>
      </c>
      <c r="C109" s="127" t="s">
        <v>1099</v>
      </c>
      <c r="D109" s="127" t="s">
        <v>732</v>
      </c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>
        <v>11</v>
      </c>
      <c r="U109" s="85"/>
      <c r="V109" s="85"/>
      <c r="W109" s="85"/>
      <c r="X109" s="85"/>
      <c r="Y109" s="85"/>
      <c r="Z109" s="85"/>
      <c r="AA109" s="85"/>
      <c r="AB109" s="83">
        <f t="shared" si="7"/>
        <v>11</v>
      </c>
      <c r="AC109" s="67"/>
      <c r="AD109" s="132">
        <f t="shared" si="5"/>
        <v>1</v>
      </c>
      <c r="AE109" s="132">
        <f t="shared" si="6"/>
        <v>0</v>
      </c>
    </row>
    <row r="110" spans="1:31" ht="15.75" x14ac:dyDescent="0.25">
      <c r="A110" s="72"/>
      <c r="B110" s="127" t="s">
        <v>799</v>
      </c>
      <c r="C110" s="127" t="s">
        <v>800</v>
      </c>
      <c r="D110" s="129" t="s">
        <v>801</v>
      </c>
      <c r="E110" s="85"/>
      <c r="F110" s="85"/>
      <c r="G110" s="85"/>
      <c r="H110" s="85"/>
      <c r="I110" s="85"/>
      <c r="J110" s="85"/>
      <c r="K110" s="85"/>
      <c r="L110" s="85"/>
      <c r="M110" s="85">
        <v>11</v>
      </c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3">
        <f t="shared" si="7"/>
        <v>11</v>
      </c>
      <c r="AC110" s="67"/>
      <c r="AD110" s="132">
        <f t="shared" si="5"/>
        <v>1</v>
      </c>
      <c r="AE110" s="132">
        <f t="shared" si="6"/>
        <v>0</v>
      </c>
    </row>
    <row r="111" spans="1:31" ht="15.75" x14ac:dyDescent="0.25">
      <c r="A111" s="73"/>
      <c r="B111" s="127" t="s">
        <v>1017</v>
      </c>
      <c r="C111" s="128" t="s">
        <v>1018</v>
      </c>
      <c r="D111" s="127" t="s">
        <v>146</v>
      </c>
      <c r="E111" s="88"/>
      <c r="F111" s="88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>
        <v>10</v>
      </c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3">
        <f t="shared" si="7"/>
        <v>10</v>
      </c>
      <c r="AC111" s="67"/>
      <c r="AD111" s="132">
        <f t="shared" si="5"/>
        <v>1</v>
      </c>
      <c r="AE111" s="132">
        <f t="shared" si="6"/>
        <v>0</v>
      </c>
    </row>
    <row r="112" spans="1:31" ht="15.75" x14ac:dyDescent="0.25">
      <c r="A112" s="73"/>
      <c r="B112" s="127" t="s">
        <v>572</v>
      </c>
      <c r="C112" s="128" t="s">
        <v>573</v>
      </c>
      <c r="D112" s="128" t="s">
        <v>574</v>
      </c>
      <c r="E112" s="88"/>
      <c r="F112" s="88"/>
      <c r="G112" s="85"/>
      <c r="H112" s="85"/>
      <c r="I112" s="85"/>
      <c r="J112" s="85">
        <v>10</v>
      </c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3">
        <f t="shared" si="7"/>
        <v>10</v>
      </c>
      <c r="AC112" s="67"/>
      <c r="AD112" s="132">
        <f t="shared" si="5"/>
        <v>1</v>
      </c>
      <c r="AE112" s="132">
        <f t="shared" si="6"/>
        <v>0</v>
      </c>
    </row>
    <row r="113" spans="1:31" ht="15.75" x14ac:dyDescent="0.25">
      <c r="A113" s="73"/>
      <c r="B113" s="127" t="s">
        <v>871</v>
      </c>
      <c r="C113" s="127" t="s">
        <v>872</v>
      </c>
      <c r="D113" s="128" t="s">
        <v>530</v>
      </c>
      <c r="E113" s="85"/>
      <c r="F113" s="85"/>
      <c r="G113" s="88"/>
      <c r="H113" s="85"/>
      <c r="I113" s="85"/>
      <c r="J113" s="85"/>
      <c r="K113" s="85"/>
      <c r="L113" s="85"/>
      <c r="M113" s="85"/>
      <c r="N113" s="85">
        <v>1</v>
      </c>
      <c r="O113" s="85"/>
      <c r="P113" s="85"/>
      <c r="Q113" s="85"/>
      <c r="R113" s="85">
        <v>9</v>
      </c>
      <c r="S113" s="85"/>
      <c r="T113" s="85"/>
      <c r="U113" s="85"/>
      <c r="V113" s="85"/>
      <c r="W113" s="85"/>
      <c r="X113" s="85"/>
      <c r="Y113" s="85"/>
      <c r="Z113" s="85"/>
      <c r="AA113" s="85"/>
      <c r="AB113" s="83">
        <f t="shared" si="7"/>
        <v>10</v>
      </c>
      <c r="AC113" s="67"/>
      <c r="AD113" s="132">
        <f t="shared" si="5"/>
        <v>2</v>
      </c>
      <c r="AE113" s="132">
        <f t="shared" si="6"/>
        <v>0</v>
      </c>
    </row>
    <row r="114" spans="1:31" x14ac:dyDescent="0.25">
      <c r="A114" s="67"/>
      <c r="B114" s="127" t="s">
        <v>1003</v>
      </c>
      <c r="C114" s="127" t="s">
        <v>1004</v>
      </c>
      <c r="D114" s="127" t="s">
        <v>484</v>
      </c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>
        <v>10</v>
      </c>
      <c r="S114" s="85"/>
      <c r="T114" s="85"/>
      <c r="U114" s="85"/>
      <c r="V114" s="85"/>
      <c r="W114" s="85"/>
      <c r="X114" s="85"/>
      <c r="Y114" s="85"/>
      <c r="Z114" s="85"/>
      <c r="AA114" s="85"/>
      <c r="AB114" s="83">
        <f t="shared" si="7"/>
        <v>10</v>
      </c>
      <c r="AC114" s="67"/>
      <c r="AD114" s="132">
        <f t="shared" si="5"/>
        <v>1</v>
      </c>
      <c r="AE114" s="132">
        <f t="shared" si="6"/>
        <v>0</v>
      </c>
    </row>
    <row r="115" spans="1:31" x14ac:dyDescent="0.25">
      <c r="A115" s="67"/>
      <c r="B115" s="127" t="s">
        <v>1156</v>
      </c>
      <c r="C115" s="127" t="s">
        <v>1157</v>
      </c>
      <c r="D115" s="127" t="s">
        <v>210</v>
      </c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>
        <v>10</v>
      </c>
      <c r="Z115" s="85"/>
      <c r="AA115" s="85"/>
      <c r="AB115" s="83">
        <f t="shared" si="7"/>
        <v>10</v>
      </c>
      <c r="AC115" s="67"/>
      <c r="AD115" s="132">
        <f t="shared" si="5"/>
        <v>1</v>
      </c>
      <c r="AE115" s="132">
        <f t="shared" si="6"/>
        <v>0</v>
      </c>
    </row>
    <row r="116" spans="1:31" x14ac:dyDescent="0.25">
      <c r="A116" s="67"/>
      <c r="B116" s="127" t="s">
        <v>482</v>
      </c>
      <c r="C116" s="127" t="s">
        <v>483</v>
      </c>
      <c r="D116" s="127" t="s">
        <v>484</v>
      </c>
      <c r="E116" s="85"/>
      <c r="F116" s="85"/>
      <c r="G116" s="85"/>
      <c r="H116" s="85"/>
      <c r="I116" s="85">
        <v>10</v>
      </c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3">
        <f t="shared" si="7"/>
        <v>10</v>
      </c>
      <c r="AC116" s="67"/>
      <c r="AD116" s="132">
        <f t="shared" si="5"/>
        <v>1</v>
      </c>
      <c r="AE116" s="132">
        <f t="shared" si="6"/>
        <v>0</v>
      </c>
    </row>
    <row r="117" spans="1:31" x14ac:dyDescent="0.25">
      <c r="A117" s="67"/>
      <c r="B117" s="127" t="s">
        <v>1102</v>
      </c>
      <c r="C117" s="127" t="s">
        <v>1103</v>
      </c>
      <c r="D117" s="127" t="s">
        <v>156</v>
      </c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>
        <v>9</v>
      </c>
      <c r="U117" s="85"/>
      <c r="V117" s="85"/>
      <c r="W117" s="85"/>
      <c r="X117" s="85"/>
      <c r="Y117" s="85"/>
      <c r="Z117" s="85"/>
      <c r="AA117" s="85"/>
      <c r="AB117" s="83">
        <f t="shared" si="7"/>
        <v>9</v>
      </c>
      <c r="AC117" s="67"/>
      <c r="AD117" s="132">
        <f t="shared" si="5"/>
        <v>1</v>
      </c>
      <c r="AE117" s="132">
        <f t="shared" si="6"/>
        <v>0</v>
      </c>
    </row>
    <row r="118" spans="1:31" x14ac:dyDescent="0.25">
      <c r="A118" s="67"/>
      <c r="B118" s="127" t="s">
        <v>203</v>
      </c>
      <c r="C118" s="127" t="s">
        <v>204</v>
      </c>
      <c r="D118" s="128" t="s">
        <v>205</v>
      </c>
      <c r="E118" s="85"/>
      <c r="F118" s="85">
        <v>8</v>
      </c>
      <c r="G118" s="88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3">
        <f t="shared" si="7"/>
        <v>8</v>
      </c>
      <c r="AC118" s="67"/>
      <c r="AD118" s="132">
        <f t="shared" si="5"/>
        <v>1</v>
      </c>
      <c r="AE118" s="132">
        <f t="shared" si="6"/>
        <v>0</v>
      </c>
    </row>
    <row r="119" spans="1:31" x14ac:dyDescent="0.25">
      <c r="A119" s="67"/>
      <c r="B119" s="135" t="s">
        <v>162</v>
      </c>
      <c r="C119" s="135" t="s">
        <v>163</v>
      </c>
      <c r="D119" s="135" t="s">
        <v>164</v>
      </c>
      <c r="E119" s="85">
        <v>1</v>
      </c>
      <c r="F119" s="85">
        <v>6</v>
      </c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3">
        <f t="shared" si="7"/>
        <v>7</v>
      </c>
      <c r="AC119" s="67"/>
      <c r="AD119" s="132">
        <f t="shared" si="5"/>
        <v>2</v>
      </c>
      <c r="AE119" s="132">
        <f t="shared" si="6"/>
        <v>0</v>
      </c>
    </row>
    <row r="120" spans="1:31" x14ac:dyDescent="0.25">
      <c r="A120" s="67"/>
      <c r="B120" s="127" t="s">
        <v>444</v>
      </c>
      <c r="C120" s="127" t="s">
        <v>445</v>
      </c>
      <c r="D120" s="128" t="s">
        <v>446</v>
      </c>
      <c r="E120" s="85"/>
      <c r="F120" s="85"/>
      <c r="G120" s="85"/>
      <c r="H120" s="85">
        <v>7</v>
      </c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3">
        <f t="shared" si="7"/>
        <v>7</v>
      </c>
      <c r="AC120" s="67"/>
      <c r="AD120" s="132">
        <f t="shared" si="5"/>
        <v>1</v>
      </c>
      <c r="AE120" s="132">
        <f t="shared" si="6"/>
        <v>0</v>
      </c>
    </row>
    <row r="121" spans="1:31" x14ac:dyDescent="0.25">
      <c r="A121" s="67"/>
      <c r="B121" s="127" t="s">
        <v>737</v>
      </c>
      <c r="C121" s="127" t="s">
        <v>738</v>
      </c>
      <c r="D121" s="128" t="s">
        <v>739</v>
      </c>
      <c r="E121" s="85"/>
      <c r="F121" s="85"/>
      <c r="G121" s="88"/>
      <c r="H121" s="85"/>
      <c r="I121" s="85"/>
      <c r="J121" s="85"/>
      <c r="K121" s="85"/>
      <c r="L121" s="85">
        <v>7</v>
      </c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3">
        <f t="shared" si="7"/>
        <v>7</v>
      </c>
      <c r="AC121" s="67"/>
      <c r="AD121" s="132">
        <f t="shared" si="5"/>
        <v>1</v>
      </c>
      <c r="AE121" s="132">
        <f t="shared" si="6"/>
        <v>0</v>
      </c>
    </row>
    <row r="122" spans="1:31" x14ac:dyDescent="0.25">
      <c r="A122" s="67"/>
      <c r="B122" s="135" t="s">
        <v>141</v>
      </c>
      <c r="C122" s="135" t="s">
        <v>142</v>
      </c>
      <c r="D122" s="135" t="s">
        <v>143</v>
      </c>
      <c r="E122" s="85">
        <v>7</v>
      </c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3">
        <f t="shared" si="7"/>
        <v>7</v>
      </c>
      <c r="AC122" s="67"/>
      <c r="AD122" s="132">
        <f t="shared" si="5"/>
        <v>1</v>
      </c>
      <c r="AE122" s="132">
        <f t="shared" si="6"/>
        <v>0</v>
      </c>
    </row>
    <row r="123" spans="1:31" x14ac:dyDescent="0.25">
      <c r="A123" s="67"/>
      <c r="B123" s="135" t="s">
        <v>1175</v>
      </c>
      <c r="C123" s="135" t="s">
        <v>1176</v>
      </c>
      <c r="D123" s="135" t="s">
        <v>259</v>
      </c>
      <c r="E123" s="139"/>
      <c r="F123" s="139"/>
      <c r="G123" s="139"/>
      <c r="H123" s="139"/>
      <c r="I123" s="139"/>
      <c r="J123" s="139"/>
      <c r="K123" s="139"/>
      <c r="L123" s="139"/>
      <c r="M123" s="139"/>
      <c r="N123" s="168"/>
      <c r="O123" s="139"/>
      <c r="P123" s="139"/>
      <c r="Q123" s="168"/>
      <c r="R123" s="168"/>
      <c r="S123" s="139"/>
      <c r="T123" s="168"/>
      <c r="U123" s="168"/>
      <c r="V123" s="139"/>
      <c r="W123" s="139"/>
      <c r="X123" s="139"/>
      <c r="Y123" s="139"/>
      <c r="Z123" s="168"/>
      <c r="AA123" s="139">
        <v>7</v>
      </c>
      <c r="AB123" s="83">
        <f t="shared" si="7"/>
        <v>7</v>
      </c>
      <c r="AC123" s="67"/>
      <c r="AD123" s="132">
        <f t="shared" si="5"/>
        <v>1</v>
      </c>
      <c r="AE123" s="132">
        <f t="shared" si="6"/>
        <v>0</v>
      </c>
    </row>
    <row r="124" spans="1:31" x14ac:dyDescent="0.25">
      <c r="A124" s="67"/>
      <c r="B124" s="127" t="s">
        <v>1105</v>
      </c>
      <c r="C124" s="127" t="s">
        <v>1106</v>
      </c>
      <c r="D124" s="127" t="s">
        <v>466</v>
      </c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>
        <v>6</v>
      </c>
      <c r="U124" s="85"/>
      <c r="V124" s="85"/>
      <c r="W124" s="85"/>
      <c r="X124" s="85"/>
      <c r="Y124" s="85"/>
      <c r="Z124" s="85"/>
      <c r="AA124" s="85"/>
      <c r="AB124" s="83">
        <f t="shared" si="7"/>
        <v>6</v>
      </c>
      <c r="AC124" s="67"/>
      <c r="AD124" s="132">
        <f t="shared" si="5"/>
        <v>1</v>
      </c>
      <c r="AE124" s="132">
        <f t="shared" si="6"/>
        <v>0</v>
      </c>
    </row>
    <row r="125" spans="1:31" x14ac:dyDescent="0.25">
      <c r="A125" s="67"/>
      <c r="B125" s="127" t="s">
        <v>865</v>
      </c>
      <c r="C125" s="127" t="s">
        <v>866</v>
      </c>
      <c r="D125" s="127" t="s">
        <v>309</v>
      </c>
      <c r="E125" s="85"/>
      <c r="F125" s="85"/>
      <c r="G125" s="85"/>
      <c r="H125" s="85"/>
      <c r="I125" s="85"/>
      <c r="J125" s="85"/>
      <c r="K125" s="85"/>
      <c r="L125" s="85"/>
      <c r="M125" s="85"/>
      <c r="N125" s="85">
        <v>6</v>
      </c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3">
        <f t="shared" si="7"/>
        <v>6</v>
      </c>
      <c r="AC125" s="67"/>
      <c r="AD125" s="132">
        <f t="shared" si="5"/>
        <v>1</v>
      </c>
      <c r="AE125" s="132">
        <f t="shared" si="6"/>
        <v>0</v>
      </c>
    </row>
    <row r="126" spans="1:31" x14ac:dyDescent="0.25">
      <c r="A126" s="67"/>
      <c r="B126" s="127" t="s">
        <v>449</v>
      </c>
      <c r="C126" s="127" t="s">
        <v>450</v>
      </c>
      <c r="D126" s="127" t="s">
        <v>451</v>
      </c>
      <c r="E126" s="85"/>
      <c r="F126" s="85"/>
      <c r="G126" s="85"/>
      <c r="H126" s="85">
        <v>6</v>
      </c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3">
        <f t="shared" si="7"/>
        <v>6</v>
      </c>
      <c r="AC126" s="67"/>
      <c r="AD126" s="132">
        <f t="shared" si="5"/>
        <v>1</v>
      </c>
      <c r="AE126" s="132">
        <f t="shared" si="6"/>
        <v>0</v>
      </c>
    </row>
    <row r="127" spans="1:31" x14ac:dyDescent="0.25">
      <c r="A127" s="67"/>
      <c r="B127" s="135" t="s">
        <v>144</v>
      </c>
      <c r="C127" s="135" t="s">
        <v>145</v>
      </c>
      <c r="D127" s="135" t="s">
        <v>146</v>
      </c>
      <c r="E127" s="85">
        <v>6</v>
      </c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3">
        <f t="shared" si="7"/>
        <v>6</v>
      </c>
      <c r="AC127" s="67"/>
      <c r="AD127" s="132">
        <f t="shared" si="5"/>
        <v>1</v>
      </c>
      <c r="AE127" s="132">
        <f t="shared" si="6"/>
        <v>0</v>
      </c>
    </row>
    <row r="128" spans="1:31" x14ac:dyDescent="0.25">
      <c r="B128" s="135" t="s">
        <v>147</v>
      </c>
      <c r="C128" s="135" t="s">
        <v>148</v>
      </c>
      <c r="D128" s="135" t="s">
        <v>149</v>
      </c>
      <c r="E128" s="85">
        <v>5</v>
      </c>
      <c r="F128" s="88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3">
        <f t="shared" si="7"/>
        <v>5</v>
      </c>
      <c r="AC128" s="67"/>
      <c r="AD128" s="132">
        <f t="shared" si="5"/>
        <v>1</v>
      </c>
      <c r="AE128" s="132">
        <f t="shared" si="6"/>
        <v>0</v>
      </c>
    </row>
    <row r="129" spans="2:31" x14ac:dyDescent="0.25">
      <c r="B129" s="127" t="s">
        <v>740</v>
      </c>
      <c r="C129" s="128" t="s">
        <v>741</v>
      </c>
      <c r="D129" s="127" t="s">
        <v>742</v>
      </c>
      <c r="E129" s="88"/>
      <c r="F129" s="88"/>
      <c r="G129" s="85"/>
      <c r="H129" s="85"/>
      <c r="I129" s="85"/>
      <c r="J129" s="85"/>
      <c r="K129" s="85"/>
      <c r="L129" s="85">
        <v>5</v>
      </c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3">
        <f t="shared" si="7"/>
        <v>5</v>
      </c>
      <c r="AC129" s="67"/>
      <c r="AD129" s="132">
        <f t="shared" si="5"/>
        <v>1</v>
      </c>
      <c r="AE129" s="132">
        <f t="shared" si="6"/>
        <v>0</v>
      </c>
    </row>
    <row r="130" spans="2:31" x14ac:dyDescent="0.25">
      <c r="B130" s="127" t="s">
        <v>746</v>
      </c>
      <c r="C130" s="127" t="s">
        <v>747</v>
      </c>
      <c r="D130" s="128" t="s">
        <v>440</v>
      </c>
      <c r="E130" s="88"/>
      <c r="F130" s="88"/>
      <c r="G130" s="88"/>
      <c r="H130" s="85"/>
      <c r="I130" s="85"/>
      <c r="J130" s="85"/>
      <c r="K130" s="85"/>
      <c r="L130" s="85">
        <v>3</v>
      </c>
      <c r="M130" s="85"/>
      <c r="N130" s="85"/>
      <c r="O130" s="85"/>
      <c r="P130" s="85"/>
      <c r="Q130" s="85"/>
      <c r="R130" s="85"/>
      <c r="S130" s="85"/>
      <c r="T130" s="85">
        <v>1</v>
      </c>
      <c r="U130" s="85"/>
      <c r="V130" s="85"/>
      <c r="W130" s="85"/>
      <c r="X130" s="85"/>
      <c r="Y130" s="85"/>
      <c r="Z130" s="85"/>
      <c r="AA130" s="85"/>
      <c r="AB130" s="83">
        <f t="shared" si="7"/>
        <v>4</v>
      </c>
      <c r="AC130" s="67"/>
      <c r="AD130" s="132">
        <f t="shared" si="5"/>
        <v>2</v>
      </c>
      <c r="AE130" s="132">
        <f t="shared" si="6"/>
        <v>0</v>
      </c>
    </row>
    <row r="131" spans="2:31" x14ac:dyDescent="0.25">
      <c r="B131" s="127" t="s">
        <v>867</v>
      </c>
      <c r="C131" s="127" t="s">
        <v>868</v>
      </c>
      <c r="D131" s="128" t="s">
        <v>341</v>
      </c>
      <c r="E131" s="85"/>
      <c r="F131" s="85"/>
      <c r="G131" s="88"/>
      <c r="H131" s="85"/>
      <c r="I131" s="85"/>
      <c r="J131" s="85"/>
      <c r="K131" s="85"/>
      <c r="L131" s="85"/>
      <c r="M131" s="85"/>
      <c r="N131" s="85">
        <v>4</v>
      </c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3">
        <f t="shared" si="7"/>
        <v>4</v>
      </c>
      <c r="AC131" s="67"/>
      <c r="AD131" s="132">
        <f t="shared" si="5"/>
        <v>1</v>
      </c>
      <c r="AE131" s="68">
        <v>0</v>
      </c>
    </row>
    <row r="132" spans="2:31" x14ac:dyDescent="0.25">
      <c r="B132" s="127" t="s">
        <v>211</v>
      </c>
      <c r="C132" s="127" t="s">
        <v>212</v>
      </c>
      <c r="D132" s="129" t="s">
        <v>213</v>
      </c>
      <c r="E132" s="85"/>
      <c r="F132" s="85">
        <v>4</v>
      </c>
      <c r="G132" s="85"/>
      <c r="H132" s="85"/>
      <c r="I132" s="87"/>
      <c r="J132" s="87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3">
        <f t="shared" si="7"/>
        <v>4</v>
      </c>
      <c r="AC132" s="67"/>
      <c r="AD132" s="132">
        <f t="shared" si="5"/>
        <v>1</v>
      </c>
      <c r="AE132" s="68">
        <v>0</v>
      </c>
    </row>
    <row r="133" spans="2:31" x14ac:dyDescent="0.25">
      <c r="B133" s="135" t="s">
        <v>114</v>
      </c>
      <c r="C133" s="135" t="s">
        <v>150</v>
      </c>
      <c r="D133" s="135" t="s">
        <v>116</v>
      </c>
      <c r="E133" s="85">
        <v>4</v>
      </c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3">
        <f t="shared" si="7"/>
        <v>4</v>
      </c>
      <c r="AC133" s="67"/>
      <c r="AD133" s="132">
        <f t="shared" si="5"/>
        <v>1</v>
      </c>
      <c r="AE133" s="68">
        <v>0</v>
      </c>
    </row>
    <row r="134" spans="2:31" x14ac:dyDescent="0.25">
      <c r="B134" s="127" t="s">
        <v>1042</v>
      </c>
      <c r="C134" s="127" t="s">
        <v>1043</v>
      </c>
      <c r="D134" s="127" t="s">
        <v>320</v>
      </c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>
        <v>4</v>
      </c>
      <c r="T134" s="85"/>
      <c r="U134" s="85"/>
      <c r="V134" s="85"/>
      <c r="W134" s="85"/>
      <c r="X134" s="85"/>
      <c r="Y134" s="85"/>
      <c r="Z134" s="85"/>
      <c r="AA134" s="85"/>
      <c r="AB134" s="83">
        <f t="shared" si="7"/>
        <v>4</v>
      </c>
      <c r="AC134" s="67"/>
      <c r="AD134" s="132">
        <f t="shared" si="5"/>
        <v>1</v>
      </c>
      <c r="AE134" s="68">
        <v>0</v>
      </c>
    </row>
    <row r="135" spans="2:31" x14ac:dyDescent="0.25">
      <c r="B135" s="127" t="s">
        <v>916</v>
      </c>
      <c r="C135" s="127" t="s">
        <v>917</v>
      </c>
      <c r="D135" s="127" t="s">
        <v>625</v>
      </c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>
        <v>3</v>
      </c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3">
        <f t="shared" si="7"/>
        <v>3</v>
      </c>
      <c r="AC135" s="67"/>
      <c r="AD135" s="132">
        <f t="shared" si="5"/>
        <v>1</v>
      </c>
      <c r="AE135" s="68">
        <v>0</v>
      </c>
    </row>
    <row r="136" spans="2:31" x14ac:dyDescent="0.25">
      <c r="B136" s="127" t="s">
        <v>452</v>
      </c>
      <c r="C136" s="127" t="s">
        <v>489</v>
      </c>
      <c r="D136" s="128" t="s">
        <v>220</v>
      </c>
      <c r="E136" s="85"/>
      <c r="F136" s="85"/>
      <c r="G136" s="88"/>
      <c r="H136" s="85"/>
      <c r="I136" s="85">
        <v>3</v>
      </c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3">
        <f t="shared" ref="AB136:AB142" si="8">SUM(E136:AA136)</f>
        <v>3</v>
      </c>
      <c r="AC136" s="67"/>
      <c r="AD136" s="132">
        <f t="shared" ref="AD136:AD145" si="9">COUNT(E136:AA136)</f>
        <v>1</v>
      </c>
      <c r="AE136" s="68">
        <v>0</v>
      </c>
    </row>
    <row r="137" spans="2:31" x14ac:dyDescent="0.25">
      <c r="B137" s="86" t="s">
        <v>490</v>
      </c>
      <c r="C137" s="127" t="s">
        <v>491</v>
      </c>
      <c r="D137" s="127" t="s">
        <v>309</v>
      </c>
      <c r="E137" s="85"/>
      <c r="F137" s="85"/>
      <c r="G137" s="85"/>
      <c r="H137" s="85"/>
      <c r="I137" s="85">
        <v>2</v>
      </c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3">
        <f t="shared" si="8"/>
        <v>2</v>
      </c>
      <c r="AC137" s="67"/>
      <c r="AD137" s="132">
        <f t="shared" si="9"/>
        <v>1</v>
      </c>
      <c r="AE137" s="68">
        <v>0</v>
      </c>
    </row>
    <row r="138" spans="2:31" x14ac:dyDescent="0.25">
      <c r="B138" s="86" t="s">
        <v>577</v>
      </c>
      <c r="C138" s="127" t="s">
        <v>578</v>
      </c>
      <c r="D138" s="128" t="s">
        <v>193</v>
      </c>
      <c r="E138" s="85"/>
      <c r="F138" s="85"/>
      <c r="G138" s="85"/>
      <c r="H138" s="85"/>
      <c r="I138" s="87"/>
      <c r="J138" s="87">
        <v>1</v>
      </c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3">
        <f t="shared" si="8"/>
        <v>1</v>
      </c>
      <c r="AC138" s="67"/>
      <c r="AD138" s="132">
        <f t="shared" si="9"/>
        <v>1</v>
      </c>
      <c r="AE138" s="68">
        <v>0</v>
      </c>
    </row>
    <row r="139" spans="2:31" x14ac:dyDescent="0.25">
      <c r="B139" s="127" t="s">
        <v>492</v>
      </c>
      <c r="C139" s="127" t="s">
        <v>493</v>
      </c>
      <c r="D139" s="127" t="s">
        <v>320</v>
      </c>
      <c r="E139" s="85"/>
      <c r="F139" s="85"/>
      <c r="G139" s="85"/>
      <c r="H139" s="85"/>
      <c r="I139" s="85">
        <v>1</v>
      </c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3">
        <f t="shared" si="8"/>
        <v>1</v>
      </c>
      <c r="AC139" s="67"/>
      <c r="AD139" s="132">
        <f t="shared" si="9"/>
        <v>1</v>
      </c>
      <c r="AE139" s="68">
        <v>0</v>
      </c>
    </row>
    <row r="140" spans="2:31" x14ac:dyDescent="0.25">
      <c r="B140" s="86" t="s">
        <v>199</v>
      </c>
      <c r="C140" s="128" t="s">
        <v>576</v>
      </c>
      <c r="D140" s="128" t="s">
        <v>201</v>
      </c>
      <c r="E140" s="88"/>
      <c r="F140" s="88"/>
      <c r="G140" s="85"/>
      <c r="H140" s="85"/>
      <c r="I140" s="85"/>
      <c r="J140" s="85">
        <v>1</v>
      </c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3">
        <f t="shared" si="8"/>
        <v>1</v>
      </c>
      <c r="AC140" s="67"/>
      <c r="AD140" s="132">
        <f t="shared" si="9"/>
        <v>1</v>
      </c>
      <c r="AE140" s="68">
        <v>0</v>
      </c>
    </row>
    <row r="141" spans="2:31" x14ac:dyDescent="0.25">
      <c r="B141" s="127" t="s">
        <v>188</v>
      </c>
      <c r="C141" s="127" t="s">
        <v>1107</v>
      </c>
      <c r="D141" s="127" t="s">
        <v>190</v>
      </c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>
        <v>1</v>
      </c>
      <c r="U141" s="85"/>
      <c r="V141" s="85"/>
      <c r="W141" s="85"/>
      <c r="X141" s="85"/>
      <c r="Y141" s="85"/>
      <c r="Z141" s="85"/>
      <c r="AA141" s="85"/>
      <c r="AB141" s="83">
        <f t="shared" si="8"/>
        <v>1</v>
      </c>
      <c r="AD141" s="132">
        <f t="shared" si="9"/>
        <v>1</v>
      </c>
      <c r="AE141" s="125">
        <v>0</v>
      </c>
    </row>
    <row r="142" spans="2:31" x14ac:dyDescent="0.25">
      <c r="B142" s="127" t="s">
        <v>457</v>
      </c>
      <c r="C142" s="128" t="s">
        <v>458</v>
      </c>
      <c r="D142" s="128" t="s">
        <v>459</v>
      </c>
      <c r="E142" s="88"/>
      <c r="F142" s="88"/>
      <c r="G142" s="85"/>
      <c r="H142" s="85">
        <v>1</v>
      </c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3">
        <f t="shared" si="8"/>
        <v>1</v>
      </c>
      <c r="AD142" s="132">
        <f t="shared" si="9"/>
        <v>1</v>
      </c>
      <c r="AE142" s="125">
        <v>0</v>
      </c>
    </row>
    <row r="143" spans="2:31" x14ac:dyDescent="0.25">
      <c r="B143" s="135"/>
      <c r="C143" s="135"/>
      <c r="D143" s="135"/>
      <c r="E143" s="139"/>
      <c r="F143" s="139"/>
      <c r="G143" s="139"/>
      <c r="H143" s="139"/>
      <c r="I143" s="139"/>
      <c r="J143" s="139"/>
      <c r="K143" s="139"/>
      <c r="L143" s="139"/>
      <c r="M143" s="139"/>
      <c r="N143" s="168"/>
      <c r="O143" s="139"/>
      <c r="P143" s="139"/>
      <c r="Q143" s="168"/>
      <c r="R143" s="168"/>
      <c r="S143" s="139"/>
      <c r="T143" s="168"/>
      <c r="U143" s="168"/>
      <c r="V143" s="139"/>
      <c r="W143" s="139"/>
      <c r="X143" s="139"/>
      <c r="Y143" s="139"/>
      <c r="Z143" s="168"/>
      <c r="AA143" s="139"/>
      <c r="AB143" s="83">
        <f t="shared" ref="AB143:AB145" si="10">SUM(E143:AA143)</f>
        <v>0</v>
      </c>
      <c r="AD143" s="132">
        <f t="shared" si="9"/>
        <v>0</v>
      </c>
      <c r="AE143" s="125">
        <v>0</v>
      </c>
    </row>
    <row r="144" spans="2:31" x14ac:dyDescent="0.25">
      <c r="B144" s="135"/>
      <c r="C144" s="135"/>
      <c r="D144" s="135"/>
      <c r="E144" s="139"/>
      <c r="F144" s="139"/>
      <c r="G144" s="139"/>
      <c r="H144" s="139"/>
      <c r="I144" s="139"/>
      <c r="J144" s="139"/>
      <c r="K144" s="139"/>
      <c r="L144" s="139"/>
      <c r="M144" s="139"/>
      <c r="N144" s="168"/>
      <c r="O144" s="139"/>
      <c r="P144" s="139"/>
      <c r="Q144" s="168"/>
      <c r="R144" s="168"/>
      <c r="S144" s="139"/>
      <c r="T144" s="168"/>
      <c r="U144" s="168"/>
      <c r="V144" s="139"/>
      <c r="W144" s="139"/>
      <c r="X144" s="139"/>
      <c r="Y144" s="139"/>
      <c r="Z144" s="168"/>
      <c r="AA144" s="139"/>
      <c r="AB144" s="83">
        <f t="shared" si="10"/>
        <v>0</v>
      </c>
      <c r="AD144" s="132">
        <f t="shared" si="9"/>
        <v>0</v>
      </c>
      <c r="AE144" s="125">
        <v>0</v>
      </c>
    </row>
    <row r="145" spans="2:31" x14ac:dyDescent="0.25">
      <c r="B145" s="135"/>
      <c r="C145" s="135"/>
      <c r="D145" s="135"/>
      <c r="E145" s="139"/>
      <c r="F145" s="139"/>
      <c r="G145" s="139"/>
      <c r="H145" s="139"/>
      <c r="I145" s="139"/>
      <c r="J145" s="139"/>
      <c r="K145" s="139"/>
      <c r="L145" s="139"/>
      <c r="M145" s="139"/>
      <c r="N145" s="168"/>
      <c r="O145" s="139"/>
      <c r="P145" s="139"/>
      <c r="Q145" s="168"/>
      <c r="R145" s="168"/>
      <c r="S145" s="139"/>
      <c r="T145" s="168"/>
      <c r="U145" s="168"/>
      <c r="V145" s="139"/>
      <c r="W145" s="139"/>
      <c r="X145" s="139"/>
      <c r="Y145" s="139"/>
      <c r="Z145" s="168"/>
      <c r="AA145" s="139"/>
      <c r="AB145" s="83">
        <f t="shared" si="10"/>
        <v>0</v>
      </c>
      <c r="AD145" s="132">
        <f t="shared" si="9"/>
        <v>0</v>
      </c>
      <c r="AE145" s="125">
        <v>0</v>
      </c>
    </row>
  </sheetData>
  <sortState xmlns:xlrd2="http://schemas.microsoft.com/office/spreadsheetml/2017/richdata2" ref="B8:AB142">
    <sortCondition descending="1" ref="AB8:AB14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EE085-D95F-41AA-B591-706DA06B0FA2}">
  <dimension ref="A1:K89"/>
  <sheetViews>
    <sheetView topLeftCell="A64" workbookViewId="0">
      <selection activeCell="A7" sqref="A7"/>
    </sheetView>
  </sheetViews>
  <sheetFormatPr defaultRowHeight="15" x14ac:dyDescent="0.25"/>
  <cols>
    <col min="1" max="1" width="5" customWidth="1"/>
    <col min="2" max="2" width="32.85546875" bestFit="1" customWidth="1"/>
    <col min="3" max="3" width="26.42578125" bestFit="1" customWidth="1"/>
    <col min="5" max="5" width="12.5703125" bestFit="1" customWidth="1"/>
    <col min="6" max="6" width="26.42578125" bestFit="1" customWidth="1"/>
  </cols>
  <sheetData>
    <row r="1" spans="1:6" ht="18.75" x14ac:dyDescent="0.3">
      <c r="A1" s="106" t="s">
        <v>77</v>
      </c>
      <c r="B1" s="95"/>
      <c r="C1" s="95"/>
      <c r="D1" s="95"/>
      <c r="E1" s="95"/>
      <c r="F1" s="95"/>
    </row>
    <row r="2" spans="1:6" x14ac:dyDescent="0.25">
      <c r="A2" s="96" t="s">
        <v>4</v>
      </c>
      <c r="B2" s="95"/>
      <c r="C2" s="95"/>
      <c r="D2" s="95"/>
      <c r="E2" s="95"/>
      <c r="F2" s="95"/>
    </row>
    <row r="3" spans="1:6" x14ac:dyDescent="0.25">
      <c r="A3" s="97" t="s">
        <v>78</v>
      </c>
      <c r="B3" s="95"/>
      <c r="C3" s="95"/>
      <c r="D3" s="95"/>
      <c r="E3" s="95"/>
      <c r="F3" s="95"/>
    </row>
    <row r="4" spans="1:6" x14ac:dyDescent="0.25">
      <c r="A4" s="98" t="s">
        <v>79</v>
      </c>
      <c r="B4" s="95"/>
      <c r="C4" s="95"/>
      <c r="D4" s="95"/>
      <c r="E4" s="95"/>
      <c r="F4" s="95"/>
    </row>
    <row r="5" spans="1:6" x14ac:dyDescent="0.25">
      <c r="A5" s="98" t="s">
        <v>80</v>
      </c>
      <c r="B5" s="95"/>
      <c r="C5" s="95"/>
      <c r="D5" s="95"/>
      <c r="E5" s="95"/>
      <c r="F5" s="95"/>
    </row>
    <row r="6" spans="1:6" ht="15.75" x14ac:dyDescent="0.25">
      <c r="A6" s="110" t="s">
        <v>81</v>
      </c>
      <c r="B6" s="99"/>
      <c r="C6" s="99"/>
      <c r="D6" s="99"/>
      <c r="E6" s="95"/>
      <c r="F6" s="95"/>
    </row>
    <row r="7" spans="1:6" x14ac:dyDescent="0.25">
      <c r="A7" s="95"/>
      <c r="B7" s="99"/>
      <c r="C7" s="99"/>
      <c r="D7" s="99"/>
      <c r="E7" s="95"/>
      <c r="F7" s="95"/>
    </row>
    <row r="8" spans="1:6" x14ac:dyDescent="0.25">
      <c r="A8" s="97"/>
      <c r="B8" s="99" t="s">
        <v>9</v>
      </c>
      <c r="C8" s="99" t="s">
        <v>3</v>
      </c>
      <c r="D8" s="99" t="s">
        <v>1</v>
      </c>
      <c r="E8" s="99" t="s">
        <v>82</v>
      </c>
      <c r="F8" s="99" t="s">
        <v>105</v>
      </c>
    </row>
    <row r="9" spans="1:6" x14ac:dyDescent="0.25">
      <c r="A9" s="97"/>
      <c r="B9" s="115" t="s">
        <v>252</v>
      </c>
      <c r="C9" s="115" t="s">
        <v>370</v>
      </c>
      <c r="D9" s="113" t="s">
        <v>254</v>
      </c>
      <c r="E9" s="126">
        <v>2014</v>
      </c>
      <c r="F9" s="105" t="s">
        <v>366</v>
      </c>
    </row>
    <row r="10" spans="1:6" s="124" customFormat="1" x14ac:dyDescent="0.25">
      <c r="A10" s="125"/>
      <c r="B10" s="115" t="s">
        <v>812</v>
      </c>
      <c r="C10" s="115" t="s">
        <v>1126</v>
      </c>
      <c r="D10" s="113" t="s">
        <v>146</v>
      </c>
      <c r="E10" s="126">
        <v>2014</v>
      </c>
      <c r="F10" s="130" t="s">
        <v>1127</v>
      </c>
    </row>
    <row r="11" spans="1:6" s="124" customFormat="1" x14ac:dyDescent="0.25">
      <c r="A11" s="125"/>
      <c r="B11" s="115" t="s">
        <v>812</v>
      </c>
      <c r="C11" s="115" t="s">
        <v>1131</v>
      </c>
      <c r="D11" s="113" t="s">
        <v>146</v>
      </c>
      <c r="E11" s="126">
        <v>2014</v>
      </c>
      <c r="F11" s="130" t="s">
        <v>1127</v>
      </c>
    </row>
    <row r="12" spans="1:6" x14ac:dyDescent="0.25">
      <c r="A12" s="97"/>
      <c r="B12" s="118" t="s">
        <v>123</v>
      </c>
      <c r="C12" s="118" t="s">
        <v>589</v>
      </c>
      <c r="D12" s="119" t="s">
        <v>125</v>
      </c>
      <c r="E12" s="130">
        <v>2014</v>
      </c>
      <c r="F12" s="126" t="s">
        <v>1005</v>
      </c>
    </row>
    <row r="13" spans="1:6" x14ac:dyDescent="0.25">
      <c r="A13" s="97"/>
      <c r="B13" s="126" t="s">
        <v>992</v>
      </c>
      <c r="C13" s="126" t="s">
        <v>465</v>
      </c>
      <c r="D13" s="137" t="s">
        <v>466</v>
      </c>
      <c r="E13" s="126">
        <v>2014</v>
      </c>
      <c r="F13" s="112" t="s">
        <v>474</v>
      </c>
    </row>
    <row r="14" spans="1:6" x14ac:dyDescent="0.25">
      <c r="A14" s="97"/>
      <c r="B14" s="126" t="s">
        <v>181</v>
      </c>
      <c r="C14" s="126" t="s">
        <v>182</v>
      </c>
      <c r="D14" s="136" t="s">
        <v>183</v>
      </c>
      <c r="E14" s="105">
        <v>2014</v>
      </c>
      <c r="F14" s="130" t="s">
        <v>186</v>
      </c>
    </row>
    <row r="15" spans="1:6" x14ac:dyDescent="0.25">
      <c r="A15" s="97"/>
      <c r="B15" s="118" t="s">
        <v>501</v>
      </c>
      <c r="C15" s="118" t="s">
        <v>507</v>
      </c>
      <c r="D15" s="119" t="s">
        <v>429</v>
      </c>
      <c r="E15" s="105">
        <v>2014</v>
      </c>
      <c r="F15" s="126" t="s">
        <v>1005</v>
      </c>
    </row>
    <row r="16" spans="1:6" x14ac:dyDescent="0.25">
      <c r="A16" s="97"/>
      <c r="B16" s="126" t="s">
        <v>980</v>
      </c>
      <c r="C16" s="126" t="s">
        <v>981</v>
      </c>
      <c r="D16" s="136" t="s">
        <v>905</v>
      </c>
      <c r="E16" s="105">
        <v>2014</v>
      </c>
      <c r="F16" s="130" t="s">
        <v>991</v>
      </c>
    </row>
    <row r="17" spans="1:9" x14ac:dyDescent="0.25">
      <c r="A17" s="97"/>
      <c r="B17" s="126" t="s">
        <v>684</v>
      </c>
      <c r="C17" s="126" t="s">
        <v>685</v>
      </c>
      <c r="D17" s="131" t="s">
        <v>365</v>
      </c>
      <c r="E17" s="105">
        <v>2015</v>
      </c>
      <c r="F17" s="130" t="s">
        <v>682</v>
      </c>
    </row>
    <row r="18" spans="1:9" s="124" customFormat="1" x14ac:dyDescent="0.25">
      <c r="A18" s="125"/>
      <c r="B18" s="126" t="s">
        <v>1144</v>
      </c>
      <c r="C18" s="126" t="s">
        <v>1145</v>
      </c>
      <c r="D18" s="131" t="s">
        <v>949</v>
      </c>
      <c r="E18" s="130">
        <v>2014</v>
      </c>
      <c r="F18" s="130" t="s">
        <v>1146</v>
      </c>
    </row>
    <row r="19" spans="1:9" x14ac:dyDescent="0.25">
      <c r="A19" s="97"/>
      <c r="B19" s="126" t="s">
        <v>178</v>
      </c>
      <c r="C19" s="126" t="s">
        <v>179</v>
      </c>
      <c r="D19" s="136" t="s">
        <v>180</v>
      </c>
      <c r="E19" s="105">
        <v>2014</v>
      </c>
      <c r="F19" s="130" t="s">
        <v>186</v>
      </c>
    </row>
    <row r="20" spans="1:9" s="124" customFormat="1" x14ac:dyDescent="0.25">
      <c r="A20" s="125"/>
      <c r="B20" s="126" t="s">
        <v>462</v>
      </c>
      <c r="C20" s="126" t="s">
        <v>463</v>
      </c>
      <c r="D20" s="137" t="s">
        <v>464</v>
      </c>
      <c r="E20" s="130">
        <v>2014</v>
      </c>
      <c r="F20" s="112" t="s">
        <v>474</v>
      </c>
    </row>
    <row r="21" spans="1:9" x14ac:dyDescent="0.25">
      <c r="A21" s="97"/>
      <c r="B21" s="102" t="s">
        <v>986</v>
      </c>
      <c r="C21" s="102" t="s">
        <v>987</v>
      </c>
      <c r="D21" s="136" t="s">
        <v>988</v>
      </c>
      <c r="E21" s="130">
        <v>2015</v>
      </c>
      <c r="F21" s="130" t="s">
        <v>991</v>
      </c>
      <c r="G21" s="95"/>
      <c r="H21" s="95"/>
      <c r="I21" s="95"/>
    </row>
    <row r="22" spans="1:9" s="124" customFormat="1" x14ac:dyDescent="0.25">
      <c r="A22" s="125"/>
      <c r="B22" s="126" t="s">
        <v>165</v>
      </c>
      <c r="C22" s="126" t="s">
        <v>166</v>
      </c>
      <c r="D22" s="136" t="s">
        <v>146</v>
      </c>
      <c r="E22" s="130">
        <v>2014</v>
      </c>
      <c r="F22" s="130" t="s">
        <v>186</v>
      </c>
    </row>
    <row r="23" spans="1:9" x14ac:dyDescent="0.25">
      <c r="A23" s="97"/>
      <c r="B23" s="126" t="s">
        <v>175</v>
      </c>
      <c r="C23" s="126" t="s">
        <v>176</v>
      </c>
      <c r="D23" s="136" t="s">
        <v>177</v>
      </c>
      <c r="E23" s="130">
        <v>2014</v>
      </c>
      <c r="F23" s="130" t="s">
        <v>186</v>
      </c>
      <c r="G23" s="95"/>
      <c r="H23" s="95"/>
      <c r="I23" s="95"/>
    </row>
    <row r="24" spans="1:9" x14ac:dyDescent="0.25">
      <c r="A24" s="97"/>
      <c r="B24" s="126" t="s">
        <v>985</v>
      </c>
      <c r="C24" s="126" t="s">
        <v>587</v>
      </c>
      <c r="D24" s="136" t="s">
        <v>202</v>
      </c>
      <c r="E24" s="130">
        <v>2014</v>
      </c>
      <c r="F24" s="130" t="s">
        <v>991</v>
      </c>
      <c r="G24" s="95"/>
      <c r="H24" s="95"/>
      <c r="I24" s="95"/>
    </row>
    <row r="25" spans="1:9" x14ac:dyDescent="0.25">
      <c r="A25" s="97"/>
      <c r="B25" s="118" t="s">
        <v>834</v>
      </c>
      <c r="C25" s="118" t="s">
        <v>886</v>
      </c>
      <c r="D25" s="119" t="s">
        <v>201</v>
      </c>
      <c r="E25" s="130">
        <v>2014</v>
      </c>
      <c r="F25" s="126" t="s">
        <v>1005</v>
      </c>
      <c r="G25" s="95"/>
      <c r="H25" s="95"/>
      <c r="I25" s="95"/>
    </row>
    <row r="26" spans="1:9" x14ac:dyDescent="0.25">
      <c r="A26" s="97"/>
      <c r="B26" s="126" t="s">
        <v>873</v>
      </c>
      <c r="C26" s="126" t="s">
        <v>874</v>
      </c>
      <c r="D26" s="136" t="s">
        <v>146</v>
      </c>
      <c r="E26" s="130">
        <v>2015</v>
      </c>
      <c r="F26" s="130" t="s">
        <v>875</v>
      </c>
      <c r="G26" s="95"/>
      <c r="H26" s="95"/>
      <c r="I26" s="95"/>
    </row>
    <row r="27" spans="1:9" x14ac:dyDescent="0.25">
      <c r="A27" s="97"/>
      <c r="B27" s="126" t="s">
        <v>184</v>
      </c>
      <c r="C27" s="126" t="s">
        <v>185</v>
      </c>
      <c r="D27" s="136" t="s">
        <v>149</v>
      </c>
      <c r="E27" s="130">
        <v>2014</v>
      </c>
      <c r="F27" s="130" t="s">
        <v>186</v>
      </c>
      <c r="G27" s="95"/>
      <c r="H27" s="95"/>
      <c r="I27" s="95"/>
    </row>
    <row r="28" spans="1:9" s="124" customFormat="1" x14ac:dyDescent="0.25">
      <c r="A28" s="125"/>
      <c r="B28" s="126" t="s">
        <v>504</v>
      </c>
      <c r="C28" s="126" t="s">
        <v>1033</v>
      </c>
      <c r="D28" s="136" t="s">
        <v>180</v>
      </c>
      <c r="E28" s="130">
        <v>2014</v>
      </c>
      <c r="F28" s="130" t="s">
        <v>1032</v>
      </c>
    </row>
    <row r="29" spans="1:9" x14ac:dyDescent="0.25">
      <c r="A29" s="97"/>
      <c r="B29" s="126" t="s">
        <v>962</v>
      </c>
      <c r="C29" s="126" t="s">
        <v>963</v>
      </c>
      <c r="D29" s="136" t="s">
        <v>341</v>
      </c>
      <c r="E29" s="130">
        <v>2015</v>
      </c>
      <c r="F29" s="130" t="s">
        <v>964</v>
      </c>
      <c r="G29" s="95"/>
      <c r="H29" s="95"/>
      <c r="I29" s="95"/>
    </row>
    <row r="30" spans="1:9" x14ac:dyDescent="0.25">
      <c r="A30" s="97"/>
      <c r="B30" s="126" t="s">
        <v>472</v>
      </c>
      <c r="C30" s="126" t="s">
        <v>473</v>
      </c>
      <c r="D30" s="137" t="s">
        <v>134</v>
      </c>
      <c r="E30" s="130">
        <v>2014</v>
      </c>
      <c r="F30" s="112" t="s">
        <v>474</v>
      </c>
      <c r="G30" s="95"/>
      <c r="H30" s="95"/>
      <c r="I30" s="95"/>
    </row>
    <row r="31" spans="1:9" x14ac:dyDescent="0.25">
      <c r="A31" s="97"/>
      <c r="B31" s="126" t="s">
        <v>680</v>
      </c>
      <c r="C31" s="126" t="s">
        <v>681</v>
      </c>
      <c r="D31" s="131" t="s">
        <v>683</v>
      </c>
      <c r="E31" s="130">
        <v>2015</v>
      </c>
      <c r="F31" s="130" t="s">
        <v>682</v>
      </c>
      <c r="G31" s="95"/>
      <c r="H31" s="95"/>
      <c r="I31" s="95"/>
    </row>
    <row r="32" spans="1:9" x14ac:dyDescent="0.25">
      <c r="A32" s="97"/>
      <c r="B32" s="102" t="s">
        <v>660</v>
      </c>
      <c r="C32" s="102" t="s">
        <v>810</v>
      </c>
      <c r="D32" s="145" t="s">
        <v>309</v>
      </c>
      <c r="E32" s="130">
        <v>2015</v>
      </c>
      <c r="F32" s="130" t="s">
        <v>811</v>
      </c>
      <c r="G32" s="95"/>
      <c r="H32" s="95"/>
      <c r="I32" s="95"/>
    </row>
    <row r="33" spans="1:9" s="124" customFormat="1" x14ac:dyDescent="0.25">
      <c r="A33" s="125"/>
      <c r="B33" s="126" t="s">
        <v>660</v>
      </c>
      <c r="C33" s="126" t="s">
        <v>1116</v>
      </c>
      <c r="D33" s="145" t="s">
        <v>309</v>
      </c>
      <c r="E33" s="130">
        <v>2014</v>
      </c>
      <c r="F33" s="130" t="s">
        <v>1115</v>
      </c>
    </row>
    <row r="34" spans="1:9" x14ac:dyDescent="0.25">
      <c r="A34" s="111"/>
      <c r="B34" s="126" t="s">
        <v>982</v>
      </c>
      <c r="C34" s="126" t="s">
        <v>983</v>
      </c>
      <c r="D34" s="136" t="s">
        <v>984</v>
      </c>
      <c r="E34" s="130">
        <v>2014</v>
      </c>
      <c r="F34" s="130" t="s">
        <v>991</v>
      </c>
      <c r="G34" s="111"/>
      <c r="H34" s="111"/>
      <c r="I34" s="109"/>
    </row>
    <row r="35" spans="1:9" x14ac:dyDescent="0.25">
      <c r="A35" s="111"/>
      <c r="B35" s="126" t="s">
        <v>1128</v>
      </c>
      <c r="C35" s="126" t="s">
        <v>721</v>
      </c>
      <c r="D35" s="131" t="s">
        <v>722</v>
      </c>
      <c r="E35" s="130">
        <v>2014</v>
      </c>
      <c r="F35" s="130" t="s">
        <v>719</v>
      </c>
      <c r="G35" s="111"/>
      <c r="H35" s="111"/>
      <c r="I35" s="109"/>
    </row>
    <row r="36" spans="1:9" x14ac:dyDescent="0.25">
      <c r="A36" s="111"/>
      <c r="B36" s="126" t="s">
        <v>723</v>
      </c>
      <c r="C36" s="126" t="s">
        <v>724</v>
      </c>
      <c r="D36" s="131" t="s">
        <v>146</v>
      </c>
      <c r="E36" s="130">
        <v>2014</v>
      </c>
      <c r="F36" s="130" t="s">
        <v>719</v>
      </c>
      <c r="G36" s="111"/>
      <c r="H36" s="111"/>
      <c r="I36" s="109"/>
    </row>
    <row r="37" spans="1:9" x14ac:dyDescent="0.25">
      <c r="A37" s="111"/>
      <c r="B37" s="126" t="s">
        <v>993</v>
      </c>
      <c r="C37" s="126" t="s">
        <v>364</v>
      </c>
      <c r="D37" s="131" t="s">
        <v>365</v>
      </c>
      <c r="E37" s="122">
        <v>2014</v>
      </c>
      <c r="F37" s="105" t="s">
        <v>366</v>
      </c>
      <c r="G37" s="111"/>
      <c r="H37" s="111"/>
      <c r="I37" s="109"/>
    </row>
    <row r="38" spans="1:9" s="124" customFormat="1" x14ac:dyDescent="0.25">
      <c r="A38" s="111"/>
      <c r="B38" s="126" t="s">
        <v>1129</v>
      </c>
      <c r="C38" s="126" t="s">
        <v>1130</v>
      </c>
      <c r="D38" s="131" t="s">
        <v>156</v>
      </c>
      <c r="E38" s="122">
        <v>2014</v>
      </c>
      <c r="F38" s="130" t="s">
        <v>1127</v>
      </c>
      <c r="G38" s="111"/>
      <c r="H38" s="111"/>
      <c r="I38" s="109"/>
    </row>
    <row r="39" spans="1:9" s="124" customFormat="1" x14ac:dyDescent="0.25">
      <c r="A39" s="111"/>
      <c r="B39" s="126" t="s">
        <v>1113</v>
      </c>
      <c r="C39" s="126" t="s">
        <v>1114</v>
      </c>
      <c r="D39" s="131" t="s">
        <v>477</v>
      </c>
      <c r="E39" s="122">
        <v>2014</v>
      </c>
      <c r="F39" s="130" t="s">
        <v>1115</v>
      </c>
      <c r="G39" s="111"/>
      <c r="H39" s="111"/>
      <c r="I39" s="109"/>
    </row>
    <row r="40" spans="1:9" x14ac:dyDescent="0.25">
      <c r="A40" s="111"/>
      <c r="B40" s="126" t="s">
        <v>467</v>
      </c>
      <c r="C40" s="126" t="s">
        <v>468</v>
      </c>
      <c r="D40" s="137" t="s">
        <v>469</v>
      </c>
      <c r="E40" s="122">
        <v>2015</v>
      </c>
      <c r="F40" s="112" t="s">
        <v>474</v>
      </c>
      <c r="G40" s="111"/>
      <c r="H40" s="111"/>
      <c r="I40" s="109"/>
    </row>
    <row r="41" spans="1:9" x14ac:dyDescent="0.25">
      <c r="A41" s="111"/>
      <c r="B41" s="126" t="s">
        <v>989</v>
      </c>
      <c r="C41" s="126" t="s">
        <v>990</v>
      </c>
      <c r="D41" s="136" t="s">
        <v>156</v>
      </c>
      <c r="E41" s="130">
        <v>2015</v>
      </c>
      <c r="F41" s="105" t="s">
        <v>991</v>
      </c>
      <c r="G41" s="111"/>
      <c r="H41" s="111"/>
      <c r="I41" s="109"/>
    </row>
    <row r="42" spans="1:9" x14ac:dyDescent="0.25">
      <c r="A42" s="111"/>
      <c r="B42" s="126" t="s">
        <v>514</v>
      </c>
      <c r="C42" s="126" t="s">
        <v>515</v>
      </c>
      <c r="D42" s="131" t="s">
        <v>149</v>
      </c>
      <c r="E42" s="130">
        <v>2014</v>
      </c>
      <c r="F42" s="126" t="s">
        <v>1005</v>
      </c>
      <c r="G42" s="111"/>
      <c r="H42" s="111"/>
      <c r="I42" s="109"/>
    </row>
    <row r="43" spans="1:9" x14ac:dyDescent="0.25">
      <c r="A43" s="111"/>
      <c r="B43" s="115" t="s">
        <v>367</v>
      </c>
      <c r="C43" s="115" t="s">
        <v>368</v>
      </c>
      <c r="D43" s="113" t="s">
        <v>369</v>
      </c>
      <c r="E43" s="126">
        <v>2014</v>
      </c>
      <c r="F43" s="130" t="s">
        <v>366</v>
      </c>
      <c r="G43" s="111"/>
      <c r="H43" s="111"/>
      <c r="I43" s="109"/>
    </row>
    <row r="44" spans="1:9" x14ac:dyDescent="0.25">
      <c r="A44" s="111"/>
      <c r="B44" s="126" t="s">
        <v>470</v>
      </c>
      <c r="C44" s="126" t="s">
        <v>471</v>
      </c>
      <c r="D44" s="137" t="s">
        <v>174</v>
      </c>
      <c r="E44" s="105">
        <v>2014</v>
      </c>
      <c r="F44" s="112" t="s">
        <v>474</v>
      </c>
      <c r="G44" s="111"/>
      <c r="H44" s="111"/>
      <c r="I44" s="109"/>
    </row>
    <row r="45" spans="1:9" s="124" customFormat="1" x14ac:dyDescent="0.25">
      <c r="A45" s="111"/>
      <c r="B45" s="126" t="s">
        <v>470</v>
      </c>
      <c r="C45" s="126" t="s">
        <v>1031</v>
      </c>
      <c r="D45" s="137" t="s">
        <v>174</v>
      </c>
      <c r="E45" s="130">
        <v>2014</v>
      </c>
      <c r="F45" s="112" t="s">
        <v>1032</v>
      </c>
      <c r="G45" s="111"/>
      <c r="H45" s="111"/>
      <c r="I45" s="109"/>
    </row>
    <row r="46" spans="1:9" x14ac:dyDescent="0.25">
      <c r="A46" s="111"/>
      <c r="B46" s="126" t="s">
        <v>169</v>
      </c>
      <c r="C46" s="126" t="s">
        <v>170</v>
      </c>
      <c r="D46" s="136" t="s">
        <v>171</v>
      </c>
      <c r="E46" s="105">
        <v>2014</v>
      </c>
      <c r="F46" s="130" t="s">
        <v>186</v>
      </c>
      <c r="G46" s="111"/>
      <c r="H46" s="111"/>
      <c r="I46" s="109"/>
    </row>
    <row r="47" spans="1:9" x14ac:dyDescent="0.25">
      <c r="A47" s="111"/>
      <c r="B47" s="126" t="s">
        <v>172</v>
      </c>
      <c r="C47" s="126" t="s">
        <v>173</v>
      </c>
      <c r="D47" s="136" t="s">
        <v>174</v>
      </c>
      <c r="E47" s="105">
        <v>2014</v>
      </c>
      <c r="F47" s="130" t="s">
        <v>186</v>
      </c>
      <c r="G47" s="111"/>
      <c r="H47" s="111"/>
      <c r="I47" s="109"/>
    </row>
    <row r="48" spans="1:9" x14ac:dyDescent="0.25">
      <c r="A48" s="111"/>
      <c r="B48" s="126" t="s">
        <v>167</v>
      </c>
      <c r="C48" s="126" t="s">
        <v>168</v>
      </c>
      <c r="D48" s="136" t="s">
        <v>119</v>
      </c>
      <c r="E48" s="105">
        <v>2014</v>
      </c>
      <c r="F48" s="130" t="s">
        <v>186</v>
      </c>
      <c r="G48" s="109"/>
      <c r="H48" s="109"/>
      <c r="I48" s="109"/>
    </row>
    <row r="49" spans="1:9" x14ac:dyDescent="0.25">
      <c r="A49" s="111"/>
      <c r="B49" s="127" t="s">
        <v>669</v>
      </c>
      <c r="C49" s="121" t="s">
        <v>718</v>
      </c>
      <c r="D49" s="129" t="s">
        <v>149</v>
      </c>
      <c r="E49" s="105">
        <v>2014</v>
      </c>
      <c r="F49" s="130" t="s">
        <v>719</v>
      </c>
      <c r="G49" s="109"/>
      <c r="H49" s="109"/>
      <c r="I49" s="109"/>
    </row>
    <row r="50" spans="1:9" x14ac:dyDescent="0.25">
      <c r="A50" s="97"/>
      <c r="B50" s="108" t="s">
        <v>669</v>
      </c>
      <c r="C50" s="116" t="s">
        <v>720</v>
      </c>
      <c r="D50" s="117" t="s">
        <v>149</v>
      </c>
      <c r="E50" s="105">
        <v>2014</v>
      </c>
      <c r="F50" s="126" t="s">
        <v>719</v>
      </c>
      <c r="G50" s="95"/>
      <c r="H50" s="95"/>
      <c r="I50" s="95"/>
    </row>
    <row r="51" spans="1:9" x14ac:dyDescent="0.25">
      <c r="A51" s="97"/>
      <c r="B51" s="113"/>
      <c r="C51" s="114"/>
      <c r="D51" s="114"/>
      <c r="E51" s="112"/>
      <c r="F51" s="102"/>
      <c r="G51" s="95"/>
      <c r="H51" s="95"/>
      <c r="I51" s="95"/>
    </row>
    <row r="52" spans="1:9" x14ac:dyDescent="0.25">
      <c r="A52" s="97"/>
      <c r="B52" s="95"/>
      <c r="C52" s="95"/>
      <c r="D52" s="95"/>
      <c r="E52" s="95"/>
      <c r="F52" s="97"/>
    </row>
    <row r="53" spans="1:9" x14ac:dyDescent="0.25">
      <c r="A53" s="97"/>
      <c r="B53" s="95"/>
      <c r="C53" s="95"/>
      <c r="D53" s="95"/>
      <c r="E53" s="95"/>
      <c r="F53" s="97"/>
    </row>
    <row r="54" spans="1:9" x14ac:dyDescent="0.25">
      <c r="A54" s="97"/>
      <c r="B54" s="99" t="s">
        <v>83</v>
      </c>
      <c r="C54" s="95"/>
      <c r="D54" s="99" t="s">
        <v>84</v>
      </c>
      <c r="E54" s="99" t="s">
        <v>85</v>
      </c>
      <c r="F54" s="97"/>
    </row>
    <row r="55" spans="1:9" s="124" customFormat="1" x14ac:dyDescent="0.25">
      <c r="A55" s="125"/>
      <c r="B55" s="125" t="s">
        <v>106</v>
      </c>
      <c r="C55" s="124" t="s">
        <v>107</v>
      </c>
      <c r="D55" s="140"/>
      <c r="E55" s="125">
        <v>15</v>
      </c>
      <c r="F55" s="125"/>
    </row>
    <row r="56" spans="1:9" x14ac:dyDescent="0.25">
      <c r="A56" s="97"/>
      <c r="B56" s="120" t="s">
        <v>44</v>
      </c>
      <c r="C56" s="120" t="s">
        <v>86</v>
      </c>
      <c r="D56" s="140"/>
      <c r="E56" s="95">
        <v>4</v>
      </c>
      <c r="F56" s="97"/>
    </row>
    <row r="57" spans="1:9" x14ac:dyDescent="0.25">
      <c r="A57" s="97"/>
      <c r="B57" s="120" t="s">
        <v>47</v>
      </c>
      <c r="C57" s="120" t="s">
        <v>87</v>
      </c>
      <c r="D57" s="140"/>
      <c r="E57" s="95">
        <v>6</v>
      </c>
      <c r="F57" s="97"/>
    </row>
    <row r="58" spans="1:9" x14ac:dyDescent="0.25">
      <c r="A58" s="97"/>
      <c r="B58" s="120" t="s">
        <v>74</v>
      </c>
      <c r="C58" s="120" t="s">
        <v>88</v>
      </c>
      <c r="D58" s="140"/>
      <c r="E58" s="95">
        <v>5</v>
      </c>
      <c r="F58" s="97"/>
    </row>
    <row r="59" spans="1:9" x14ac:dyDescent="0.25">
      <c r="A59" s="97"/>
      <c r="B59" s="120" t="s">
        <v>49</v>
      </c>
      <c r="C59" s="120" t="s">
        <v>89</v>
      </c>
      <c r="D59" s="140"/>
      <c r="E59" s="95">
        <v>7</v>
      </c>
      <c r="F59" s="97"/>
    </row>
    <row r="60" spans="1:9" x14ac:dyDescent="0.25">
      <c r="A60" s="97"/>
      <c r="B60" s="120" t="s">
        <v>90</v>
      </c>
      <c r="C60" s="120" t="s">
        <v>91</v>
      </c>
      <c r="D60" s="140"/>
      <c r="E60" s="95">
        <v>13</v>
      </c>
      <c r="F60" s="97"/>
    </row>
    <row r="61" spans="1:9" x14ac:dyDescent="0.25">
      <c r="A61" s="97"/>
      <c r="B61" s="120" t="s">
        <v>51</v>
      </c>
      <c r="C61" s="120" t="s">
        <v>92</v>
      </c>
      <c r="D61" s="140"/>
      <c r="E61" s="95">
        <v>7</v>
      </c>
      <c r="F61" s="97"/>
    </row>
    <row r="62" spans="1:9" x14ac:dyDescent="0.25">
      <c r="A62" s="97"/>
      <c r="B62" s="120" t="s">
        <v>93</v>
      </c>
      <c r="C62" s="120" t="s">
        <v>94</v>
      </c>
      <c r="D62" s="140"/>
      <c r="E62" s="95">
        <v>3</v>
      </c>
      <c r="F62" s="97"/>
    </row>
    <row r="63" spans="1:9" ht="18.75" customHeight="1" x14ac:dyDescent="0.25">
      <c r="A63" s="97"/>
      <c r="B63" s="120" t="s">
        <v>34</v>
      </c>
      <c r="C63" s="120" t="s">
        <v>95</v>
      </c>
      <c r="E63" s="95">
        <v>13</v>
      </c>
      <c r="F63" s="97"/>
    </row>
    <row r="64" spans="1:9" ht="30" x14ac:dyDescent="0.25">
      <c r="A64" s="97"/>
      <c r="B64" s="120" t="s">
        <v>54</v>
      </c>
      <c r="C64" s="120" t="s">
        <v>96</v>
      </c>
      <c r="D64" s="140"/>
      <c r="E64" s="95">
        <v>11</v>
      </c>
      <c r="F64" s="97"/>
    </row>
    <row r="65" spans="1:11" x14ac:dyDescent="0.25">
      <c r="A65" s="97"/>
      <c r="B65" s="120" t="s">
        <v>55</v>
      </c>
      <c r="C65" s="120" t="s">
        <v>97</v>
      </c>
      <c r="D65" s="140"/>
      <c r="E65" s="95">
        <v>15</v>
      </c>
      <c r="F65" s="97"/>
    </row>
    <row r="66" spans="1:11" x14ac:dyDescent="0.25">
      <c r="A66" s="97"/>
      <c r="B66" s="120" t="s">
        <v>36</v>
      </c>
      <c r="C66" s="120" t="s">
        <v>98</v>
      </c>
      <c r="D66" s="140"/>
      <c r="E66" s="95">
        <v>8</v>
      </c>
      <c r="F66" s="97"/>
    </row>
    <row r="67" spans="1:11" ht="30" x14ac:dyDescent="0.25">
      <c r="A67" s="97"/>
      <c r="B67" s="120" t="s">
        <v>59</v>
      </c>
      <c r="C67" s="120" t="s">
        <v>99</v>
      </c>
      <c r="D67" s="140"/>
      <c r="E67" s="95">
        <v>16</v>
      </c>
      <c r="F67" s="97"/>
    </row>
    <row r="68" spans="1:11" x14ac:dyDescent="0.25">
      <c r="A68" s="97"/>
      <c r="B68" s="120" t="s">
        <v>75</v>
      </c>
      <c r="C68" s="120" t="s">
        <v>72</v>
      </c>
      <c r="D68" s="140"/>
      <c r="E68" s="95">
        <v>1</v>
      </c>
      <c r="F68" s="97"/>
    </row>
    <row r="69" spans="1:11" ht="30" x14ac:dyDescent="0.25">
      <c r="A69" s="97"/>
      <c r="B69" s="120" t="s">
        <v>100</v>
      </c>
      <c r="C69" s="120" t="s">
        <v>101</v>
      </c>
      <c r="D69" s="140" t="s">
        <v>1166</v>
      </c>
      <c r="E69" s="95">
        <v>20</v>
      </c>
      <c r="F69" s="97"/>
    </row>
    <row r="70" spans="1:11" x14ac:dyDescent="0.25">
      <c r="A70" s="97"/>
      <c r="B70" s="95"/>
      <c r="C70" s="95"/>
      <c r="D70" s="100"/>
      <c r="E70" s="95"/>
      <c r="F70" s="97"/>
      <c r="G70" s="95"/>
      <c r="H70" s="95"/>
      <c r="I70" s="95"/>
      <c r="J70" s="95"/>
      <c r="K70" s="95"/>
    </row>
    <row r="71" spans="1:11" x14ac:dyDescent="0.25">
      <c r="A71" s="97"/>
      <c r="B71" s="103"/>
      <c r="C71" s="103"/>
      <c r="D71" s="100"/>
      <c r="E71" s="95"/>
      <c r="F71" s="97"/>
      <c r="G71" s="95"/>
      <c r="H71" s="95"/>
      <c r="I71" s="95"/>
      <c r="J71" s="95"/>
      <c r="K71" s="95"/>
    </row>
    <row r="72" spans="1:11" x14ac:dyDescent="0.25">
      <c r="A72" s="97"/>
      <c r="B72" s="101" t="s">
        <v>102</v>
      </c>
      <c r="C72" s="103"/>
      <c r="D72" s="100"/>
      <c r="E72" s="95"/>
      <c r="F72" s="97"/>
      <c r="G72" s="95"/>
      <c r="H72" s="95"/>
      <c r="I72" s="95"/>
      <c r="J72" s="95"/>
      <c r="K72" s="95"/>
    </row>
    <row r="73" spans="1:11" x14ac:dyDescent="0.25">
      <c r="A73" s="97"/>
      <c r="B73" s="101" t="s">
        <v>103</v>
      </c>
      <c r="C73" s="95"/>
      <c r="D73" s="95"/>
      <c r="E73" s="95"/>
      <c r="F73" s="97"/>
      <c r="G73" s="95"/>
      <c r="H73" s="97"/>
      <c r="I73" s="97"/>
      <c r="J73" s="97"/>
      <c r="K73" s="97"/>
    </row>
    <row r="74" spans="1:11" x14ac:dyDescent="0.25">
      <c r="A74" s="207">
        <v>1</v>
      </c>
      <c r="B74" s="109" t="s">
        <v>467</v>
      </c>
      <c r="C74" s="109" t="s">
        <v>468</v>
      </c>
      <c r="D74" s="208" t="s">
        <v>469</v>
      </c>
      <c r="E74" s="95"/>
      <c r="F74" s="97"/>
      <c r="G74" s="95"/>
      <c r="H74" s="97"/>
      <c r="I74" s="97"/>
      <c r="J74" s="97"/>
      <c r="K74" s="97"/>
    </row>
    <row r="75" spans="1:11" x14ac:dyDescent="0.25">
      <c r="A75" s="207">
        <v>2</v>
      </c>
      <c r="B75" s="109" t="s">
        <v>873</v>
      </c>
      <c r="C75" s="109" t="s">
        <v>874</v>
      </c>
      <c r="D75" s="208" t="s">
        <v>146</v>
      </c>
      <c r="E75" s="95"/>
      <c r="F75" s="97"/>
      <c r="G75" s="95"/>
      <c r="H75" s="95"/>
      <c r="I75" s="97"/>
      <c r="J75" s="97"/>
      <c r="K75" s="97"/>
    </row>
    <row r="76" spans="1:11" x14ac:dyDescent="0.25">
      <c r="A76" s="207">
        <v>2</v>
      </c>
      <c r="B76" s="109" t="s">
        <v>660</v>
      </c>
      <c r="C76" s="109" t="s">
        <v>810</v>
      </c>
      <c r="D76" s="208" t="s">
        <v>309</v>
      </c>
      <c r="E76" s="95"/>
      <c r="F76" s="97"/>
      <c r="G76" s="95"/>
      <c r="H76" s="95"/>
      <c r="I76" s="97"/>
      <c r="J76" s="97"/>
      <c r="K76" s="97"/>
    </row>
    <row r="77" spans="1:11" x14ac:dyDescent="0.25">
      <c r="A77" s="207">
        <v>2</v>
      </c>
      <c r="B77" s="109" t="s">
        <v>962</v>
      </c>
      <c r="C77" s="109" t="s">
        <v>963</v>
      </c>
      <c r="D77" s="208" t="s">
        <v>341</v>
      </c>
      <c r="E77" s="95"/>
      <c r="F77" s="97"/>
      <c r="G77" s="95"/>
      <c r="H77" s="95"/>
      <c r="I77" s="97"/>
      <c r="J77" s="97"/>
      <c r="K77" s="97"/>
    </row>
    <row r="78" spans="1:11" x14ac:dyDescent="0.25">
      <c r="A78" s="207">
        <v>5</v>
      </c>
      <c r="B78" s="109" t="s">
        <v>989</v>
      </c>
      <c r="C78" s="109" t="s">
        <v>990</v>
      </c>
      <c r="D78" s="208" t="s">
        <v>156</v>
      </c>
      <c r="E78" s="95"/>
      <c r="F78" s="97"/>
      <c r="G78" s="95"/>
      <c r="H78" s="95"/>
      <c r="I78" s="97"/>
      <c r="J78" s="97"/>
      <c r="K78" s="97"/>
    </row>
    <row r="79" spans="1:11" x14ac:dyDescent="0.25">
      <c r="A79" s="207">
        <v>6</v>
      </c>
      <c r="B79" s="109" t="s">
        <v>986</v>
      </c>
      <c r="C79" s="109" t="s">
        <v>987</v>
      </c>
      <c r="D79" s="208" t="s">
        <v>988</v>
      </c>
      <c r="E79" s="95"/>
      <c r="F79" s="97"/>
      <c r="G79" s="95"/>
      <c r="H79" s="95"/>
      <c r="I79" s="97"/>
      <c r="J79" s="97"/>
      <c r="K79" s="97"/>
    </row>
    <row r="80" spans="1:11" x14ac:dyDescent="0.25">
      <c r="A80" s="97"/>
      <c r="B80" s="95"/>
      <c r="C80" s="95"/>
      <c r="D80" s="95"/>
      <c r="E80" s="95"/>
      <c r="F80" s="97"/>
      <c r="G80" s="95"/>
      <c r="H80" s="95"/>
      <c r="I80" s="97"/>
      <c r="J80" s="97"/>
      <c r="K80" s="97"/>
    </row>
    <row r="81" spans="1:11" x14ac:dyDescent="0.25">
      <c r="A81" s="97"/>
      <c r="B81" s="95"/>
      <c r="C81" s="95"/>
      <c r="D81" s="95"/>
      <c r="E81" s="95"/>
      <c r="F81" s="97"/>
      <c r="G81" s="95"/>
      <c r="H81" s="95"/>
      <c r="I81" s="97"/>
      <c r="J81" s="97"/>
      <c r="K81" s="97"/>
    </row>
    <row r="82" spans="1:11" x14ac:dyDescent="0.25">
      <c r="A82" s="97"/>
      <c r="B82" s="101" t="s">
        <v>104</v>
      </c>
      <c r="C82" s="104"/>
      <c r="D82" s="107"/>
      <c r="E82" s="95"/>
      <c r="F82" s="97"/>
      <c r="G82" s="95"/>
      <c r="H82" s="95"/>
      <c r="I82" s="97"/>
      <c r="J82" s="97"/>
      <c r="K82" s="97"/>
    </row>
    <row r="83" spans="1:11" x14ac:dyDescent="0.25">
      <c r="A83" s="207">
        <v>1</v>
      </c>
      <c r="B83" s="109" t="s">
        <v>184</v>
      </c>
      <c r="C83" s="109" t="s">
        <v>185</v>
      </c>
      <c r="D83" s="208" t="s">
        <v>149</v>
      </c>
      <c r="E83" s="95"/>
      <c r="F83" s="97"/>
      <c r="G83" s="95"/>
      <c r="H83" s="95"/>
      <c r="I83" s="97"/>
      <c r="J83" s="97"/>
      <c r="K83" s="97"/>
    </row>
    <row r="84" spans="1:11" x14ac:dyDescent="0.25">
      <c r="A84" s="207">
        <v>2</v>
      </c>
      <c r="B84" s="109" t="s">
        <v>501</v>
      </c>
      <c r="C84" s="109" t="s">
        <v>507</v>
      </c>
      <c r="D84" s="208" t="s">
        <v>429</v>
      </c>
      <c r="E84" s="95"/>
      <c r="F84" s="97"/>
      <c r="G84" s="95"/>
      <c r="H84" s="95"/>
      <c r="I84" s="95"/>
      <c r="J84" s="95"/>
      <c r="K84" s="95"/>
    </row>
    <row r="85" spans="1:11" x14ac:dyDescent="0.25">
      <c r="A85" s="207">
        <v>3</v>
      </c>
      <c r="B85" s="109" t="s">
        <v>472</v>
      </c>
      <c r="C85" s="109" t="s">
        <v>473</v>
      </c>
      <c r="D85" s="208" t="s">
        <v>134</v>
      </c>
      <c r="E85" s="95"/>
      <c r="F85" s="97"/>
      <c r="G85" s="95"/>
      <c r="H85" s="95"/>
      <c r="I85" s="95"/>
      <c r="J85" s="95"/>
      <c r="K85" s="95"/>
    </row>
    <row r="86" spans="1:11" x14ac:dyDescent="0.25">
      <c r="A86" s="207">
        <v>4</v>
      </c>
      <c r="B86" s="109" t="s">
        <v>1144</v>
      </c>
      <c r="C86" s="109" t="s">
        <v>1145</v>
      </c>
      <c r="D86" s="208" t="s">
        <v>949</v>
      </c>
      <c r="E86" s="95"/>
      <c r="F86" s="97"/>
    </row>
    <row r="87" spans="1:11" x14ac:dyDescent="0.25">
      <c r="A87" s="207">
        <v>5</v>
      </c>
      <c r="B87" s="109" t="s">
        <v>172</v>
      </c>
      <c r="C87" s="109" t="s">
        <v>173</v>
      </c>
      <c r="D87" s="208" t="s">
        <v>174</v>
      </c>
      <c r="E87" s="95"/>
      <c r="F87" s="97"/>
    </row>
    <row r="88" spans="1:11" x14ac:dyDescent="0.25">
      <c r="A88" s="207">
        <v>6</v>
      </c>
      <c r="B88" s="109" t="s">
        <v>167</v>
      </c>
      <c r="C88" s="109" t="s">
        <v>168</v>
      </c>
      <c r="D88" s="208" t="s">
        <v>119</v>
      </c>
      <c r="E88" s="95"/>
      <c r="F88" s="97"/>
    </row>
    <row r="89" spans="1:11" x14ac:dyDescent="0.25">
      <c r="A89" s="97"/>
      <c r="B89" s="95"/>
      <c r="C89" s="95"/>
      <c r="D89" s="95"/>
      <c r="E89" s="95"/>
      <c r="F89" s="97"/>
    </row>
  </sheetData>
  <sortState xmlns:xlrd2="http://schemas.microsoft.com/office/spreadsheetml/2017/richdata2" ref="B9:F50">
    <sortCondition ref="B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12" ma:contentTypeDescription="Luo uusi asiakirja." ma:contentTypeScope="" ma:versionID="687048baccd3dce9a2fbe3b107157780">
  <xsd:schema xmlns:xsd="http://www.w3.org/2001/XMLSchema" xmlns:xs="http://www.w3.org/2001/XMLSchema" xmlns:p="http://schemas.microsoft.com/office/2006/metadata/properties" xmlns:ns2="86410774-5512-4ff5-80ac-d9b12b37a05a" xmlns:ns3="40b868c1-7899-4e3a-a680-7b130e8f3f49" targetNamespace="http://schemas.microsoft.com/office/2006/metadata/properties" ma:root="true" ma:fieldsID="79316a7eb342c5071ededa1a337cd388" ns2:_="" ns3:_="">
    <xsd:import namespace="86410774-5512-4ff5-80ac-d9b12b37a05a"/>
    <xsd:import namespace="40b868c1-7899-4e3a-a680-7b130e8f3f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868c1-7899-4e3a-a680-7b130e8f3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3AB96C-3B93-413C-A649-9D16B62CA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6A11F3-A09D-448B-876F-0C510562F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40b868c1-7899-4e3a-a680-7b130e8f3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9093C7-7320-45D6-B5A3-6EB7C6CA6F17}">
  <ds:schemaRefs>
    <ds:schemaRef ds:uri="http://purl.org/dc/elements/1.1/"/>
    <ds:schemaRef ds:uri="http://schemas.microsoft.com/office/2006/metadata/properties"/>
    <ds:schemaRef ds:uri="40b868c1-7899-4e3a-a680-7b130e8f3f4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6410774-5512-4ff5-80ac-d9b12b37a0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8</vt:i4>
      </vt:variant>
    </vt:vector>
  </HeadingPairs>
  <TitlesOfParts>
    <vt:vector size="21" baseType="lpstr">
      <vt:lpstr>LähiTapiola GP</vt:lpstr>
      <vt:lpstr>LähiTapiola Future Challenge</vt:lpstr>
      <vt:lpstr>Noususarja</vt:lpstr>
      <vt:lpstr>Junioricup</vt:lpstr>
      <vt:lpstr>Mini GP</vt:lpstr>
      <vt:lpstr>Ponicup</vt:lpstr>
      <vt:lpstr>Pikkuponicup</vt:lpstr>
      <vt:lpstr>Amatöörisarja</vt:lpstr>
      <vt:lpstr>Noviisi</vt:lpstr>
      <vt:lpstr>Racing Trophy 5v</vt:lpstr>
      <vt:lpstr>Racing Trophy 5v finaali</vt:lpstr>
      <vt:lpstr>Racing Trophy 6v</vt:lpstr>
      <vt:lpstr>Racing Trophy 6v finaali</vt:lpstr>
      <vt:lpstr>Junioricup!Tulostusalue</vt:lpstr>
      <vt:lpstr>'LähiTapiola Future Challenge'!Tulostusalue</vt:lpstr>
      <vt:lpstr>'LähiTapiola GP'!Tulostusalue</vt:lpstr>
      <vt:lpstr>'Mini GP'!Tulostusalue</vt:lpstr>
      <vt:lpstr>Pikkuponicup!Tulostusalue</vt:lpstr>
      <vt:lpstr>Ponicup!Tulostusalue</vt:lpstr>
      <vt:lpstr>Junioricup!Tulostusotsikot</vt:lpstr>
      <vt:lpstr>Ponicup!Tulostusotsikot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Minttu Kuusisto</cp:lastModifiedBy>
  <cp:lastPrinted>2019-09-01T12:28:08Z</cp:lastPrinted>
  <dcterms:created xsi:type="dcterms:W3CDTF">2014-03-19T07:08:09Z</dcterms:created>
  <dcterms:modified xsi:type="dcterms:W3CDTF">2019-09-03T09:21:12Z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